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4370" windowHeight="3000" activeTab="1"/>
  </bookViews>
  <sheets>
    <sheet name="Заглавна страница" sheetId="2" r:id="rId1"/>
    <sheet name="Счетоводни отчети 2017-2019" sheetId="3" r:id="rId2"/>
    <sheet name="Персонал" sheetId="4" r:id="rId3"/>
    <sheet name="Прогнозни приходи" sheetId="5" r:id="rId4"/>
    <sheet name="Прогнозни разходи без АФ" sheetId="6" r:id="rId5"/>
    <sheet name="Прогнозна амортизация" sheetId="7" r:id="rId6"/>
    <sheet name="Прогнозни финансови разходи" sheetId="8" r:id="rId7"/>
    <sheet name="Прогнозни ОПР и ОПП" sheetId="1" r:id="rId8"/>
  </sheets>
  <externalReferences>
    <externalReference r:id="rId9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3" i="1" l="1"/>
  <c r="F53" i="1"/>
  <c r="C43" i="1"/>
  <c r="B73" i="1" l="1"/>
  <c r="B68" i="1"/>
  <c r="F48" i="1"/>
  <c r="E48" i="1"/>
  <c r="D48" i="1"/>
  <c r="C48" i="1"/>
  <c r="C47" i="1"/>
  <c r="F47" i="1"/>
  <c r="E47" i="1"/>
  <c r="D47" i="1"/>
  <c r="C42" i="1"/>
  <c r="G24" i="1"/>
  <c r="G20" i="1"/>
  <c r="G25" i="1"/>
  <c r="G19" i="1"/>
  <c r="G18" i="1"/>
  <c r="G17" i="1"/>
  <c r="G16" i="1"/>
  <c r="G13" i="1"/>
  <c r="G12" i="1"/>
  <c r="G11" i="1"/>
  <c r="G10" i="1"/>
  <c r="F52" i="1" s="1"/>
  <c r="F25" i="1"/>
  <c r="F24" i="1"/>
  <c r="F20" i="1"/>
  <c r="F19" i="1"/>
  <c r="F18" i="1"/>
  <c r="F17" i="1"/>
  <c r="F16" i="1"/>
  <c r="F13" i="1"/>
  <c r="F12" i="1"/>
  <c r="F11" i="1"/>
  <c r="F10" i="1"/>
  <c r="E52" i="1" s="1"/>
  <c r="E25" i="1"/>
  <c r="E24" i="1"/>
  <c r="E20" i="1"/>
  <c r="E19" i="1"/>
  <c r="E12" i="1" s="1"/>
  <c r="E18" i="1"/>
  <c r="E17" i="1"/>
  <c r="E16" i="1"/>
  <c r="E13" i="1"/>
  <c r="E11" i="1"/>
  <c r="E10" i="1"/>
  <c r="D52" i="1" s="1"/>
  <c r="D25" i="1"/>
  <c r="D24" i="1"/>
  <c r="D20" i="1"/>
  <c r="D19" i="1"/>
  <c r="D12" i="1" s="1"/>
  <c r="D18" i="1"/>
  <c r="D17" i="1"/>
  <c r="D16" i="1"/>
  <c r="D13" i="1"/>
  <c r="D11" i="1"/>
  <c r="D10" i="1"/>
  <c r="C52" i="1" s="1"/>
  <c r="C25" i="1"/>
  <c r="C24" i="1"/>
  <c r="C20" i="1"/>
  <c r="C18" i="1"/>
  <c r="C17" i="1"/>
  <c r="C16" i="1"/>
  <c r="C13" i="1"/>
  <c r="C11" i="1"/>
  <c r="C10" i="1"/>
  <c r="B28" i="1"/>
  <c r="B25" i="1"/>
  <c r="B24" i="1"/>
  <c r="B20" i="1"/>
  <c r="B18" i="1"/>
  <c r="B17" i="1"/>
  <c r="B16" i="1"/>
  <c r="B13" i="1"/>
  <c r="B10" i="1"/>
  <c r="B12" i="1"/>
  <c r="B11" i="1"/>
  <c r="D63" i="1" l="1"/>
  <c r="C63" i="1"/>
  <c r="E63" i="1"/>
  <c r="D14" i="1"/>
  <c r="D22" i="1" s="1"/>
  <c r="F49" i="1"/>
  <c r="E49" i="1"/>
  <c r="D49" i="1"/>
  <c r="C49" i="1"/>
  <c r="C21" i="1"/>
  <c r="B21" i="1"/>
  <c r="E68" i="1"/>
  <c r="D68" i="1"/>
  <c r="C68" i="1"/>
  <c r="C54" i="1"/>
  <c r="C14" i="1"/>
  <c r="F68" i="8"/>
  <c r="E68" i="8"/>
  <c r="D68" i="8"/>
  <c r="C68" i="8"/>
  <c r="B68" i="8"/>
  <c r="B42" i="8"/>
  <c r="E42" i="8" s="1"/>
  <c r="B43" i="8" s="1"/>
  <c r="E43" i="8" s="1"/>
  <c r="B44" i="8" s="1"/>
  <c r="E44" i="8" s="1"/>
  <c r="B45" i="8" s="1"/>
  <c r="E45" i="8" s="1"/>
  <c r="E41" i="8"/>
  <c r="G13" i="8"/>
  <c r="D14" i="8" s="1"/>
  <c r="G14" i="8" s="1"/>
  <c r="D15" i="8" s="1"/>
  <c r="G15" i="8" s="1"/>
  <c r="D16" i="8" s="1"/>
  <c r="G16" i="8" s="1"/>
  <c r="D17" i="8" s="1"/>
  <c r="G17" i="8" s="1"/>
  <c r="D13" i="8"/>
  <c r="G37" i="7"/>
  <c r="F37" i="7"/>
  <c r="E37" i="7"/>
  <c r="D37" i="7"/>
  <c r="B37" i="7"/>
  <c r="H36" i="7"/>
  <c r="H35" i="7"/>
  <c r="H34" i="7"/>
  <c r="H33" i="7"/>
  <c r="H32" i="7"/>
  <c r="F18" i="7"/>
  <c r="E18" i="7"/>
  <c r="D18" i="7"/>
  <c r="C18" i="7"/>
  <c r="B18" i="7"/>
  <c r="E61" i="6"/>
  <c r="E60" i="6"/>
  <c r="E58" i="6"/>
  <c r="E57" i="6"/>
  <c r="E55" i="6"/>
  <c r="E54" i="6"/>
  <c r="E52" i="6"/>
  <c r="E51" i="6"/>
  <c r="E49" i="6"/>
  <c r="F31" i="6"/>
  <c r="E31" i="6"/>
  <c r="D31" i="6"/>
  <c r="C31" i="6"/>
  <c r="B31" i="6"/>
  <c r="F99" i="5"/>
  <c r="E99" i="5"/>
  <c r="D99" i="5"/>
  <c r="C99" i="5"/>
  <c r="B99" i="5"/>
  <c r="D82" i="5"/>
  <c r="C82" i="5"/>
  <c r="B82" i="5"/>
  <c r="I56" i="5"/>
  <c r="H56" i="5"/>
  <c r="E56" i="5"/>
  <c r="I55" i="5"/>
  <c r="H55" i="5"/>
  <c r="E55" i="5"/>
  <c r="I54" i="5"/>
  <c r="H54" i="5"/>
  <c r="E54" i="5"/>
  <c r="I51" i="5"/>
  <c r="H51" i="5"/>
  <c r="E51" i="5"/>
  <c r="I50" i="5"/>
  <c r="H50" i="5"/>
  <c r="E50" i="5"/>
  <c r="I49" i="5"/>
  <c r="H49" i="5"/>
  <c r="E49" i="5"/>
  <c r="I46" i="5"/>
  <c r="H46" i="5"/>
  <c r="E46" i="5"/>
  <c r="I45" i="5"/>
  <c r="H45" i="5"/>
  <c r="E45" i="5"/>
  <c r="I44" i="5"/>
  <c r="H44" i="5"/>
  <c r="H47" i="5" s="1"/>
  <c r="E44" i="5"/>
  <c r="I41" i="5"/>
  <c r="H41" i="5"/>
  <c r="E41" i="5"/>
  <c r="I40" i="5"/>
  <c r="H40" i="5"/>
  <c r="E40" i="5"/>
  <c r="I39" i="5"/>
  <c r="I42" i="5" s="1"/>
  <c r="H39" i="5"/>
  <c r="E39" i="5"/>
  <c r="I36" i="5"/>
  <c r="H36" i="5"/>
  <c r="E36" i="5"/>
  <c r="I35" i="5"/>
  <c r="H35" i="5"/>
  <c r="E35" i="5"/>
  <c r="I34" i="5"/>
  <c r="H34" i="5"/>
  <c r="E34" i="5"/>
  <c r="I31" i="5"/>
  <c r="H31" i="5"/>
  <c r="E31" i="5"/>
  <c r="I30" i="5"/>
  <c r="H30" i="5"/>
  <c r="E30" i="5"/>
  <c r="I29" i="5"/>
  <c r="H29" i="5"/>
  <c r="E29" i="5"/>
  <c r="I26" i="5"/>
  <c r="H26" i="5"/>
  <c r="E26" i="5"/>
  <c r="I25" i="5"/>
  <c r="H25" i="5"/>
  <c r="E25" i="5"/>
  <c r="I24" i="5"/>
  <c r="H24" i="5"/>
  <c r="H27" i="5" s="1"/>
  <c r="E24" i="5"/>
  <c r="I21" i="5"/>
  <c r="H21" i="5"/>
  <c r="E21" i="5"/>
  <c r="I20" i="5"/>
  <c r="H20" i="5"/>
  <c r="E20" i="5"/>
  <c r="I19" i="5"/>
  <c r="I22" i="5" s="1"/>
  <c r="H19" i="5"/>
  <c r="E19" i="5"/>
  <c r="I16" i="5"/>
  <c r="H16" i="5"/>
  <c r="E16" i="5"/>
  <c r="I15" i="5"/>
  <c r="H15" i="5"/>
  <c r="E15" i="5"/>
  <c r="I14" i="5"/>
  <c r="H14" i="5"/>
  <c r="E14" i="5"/>
  <c r="E114" i="3"/>
  <c r="D114" i="3"/>
  <c r="C114" i="3"/>
  <c r="B26" i="1" l="1"/>
  <c r="I32" i="5"/>
  <c r="I52" i="5"/>
  <c r="H17" i="5"/>
  <c r="H37" i="5"/>
  <c r="H57" i="5"/>
  <c r="B14" i="1"/>
  <c r="B27" i="1" s="1"/>
  <c r="B29" i="1" s="1"/>
  <c r="I17" i="5"/>
  <c r="H22" i="5"/>
  <c r="I37" i="5"/>
  <c r="H42" i="5"/>
  <c r="I57" i="5"/>
  <c r="F14" i="1"/>
  <c r="I27" i="5"/>
  <c r="H32" i="5"/>
  <c r="I47" i="5"/>
  <c r="H52" i="5"/>
  <c r="H37" i="7"/>
  <c r="D73" i="1"/>
  <c r="C26" i="1"/>
  <c r="C27" i="1" s="1"/>
  <c r="C44" i="1"/>
  <c r="B44" i="1" s="1"/>
  <c r="C22" i="1"/>
  <c r="E14" i="1"/>
  <c r="C73" i="1"/>
  <c r="F73" i="1" s="1"/>
  <c r="B74" i="1" s="1"/>
  <c r="F63" i="1"/>
  <c r="B64" i="1" s="1"/>
  <c r="D54" i="1"/>
  <c r="D56" i="1" s="1"/>
  <c r="G14" i="1"/>
  <c r="E73" i="1"/>
  <c r="F54" i="1"/>
  <c r="F56" i="1" s="1"/>
  <c r="F68" i="1"/>
  <c r="B69" i="1" s="1"/>
  <c r="B49" i="1"/>
  <c r="D21" i="1"/>
  <c r="D26" i="1" s="1"/>
  <c r="D27" i="1" s="1"/>
  <c r="F21" i="1"/>
  <c r="F26" i="1" s="1"/>
  <c r="E21" i="1"/>
  <c r="E26" i="1" s="1"/>
  <c r="G21" i="1"/>
  <c r="G26" i="1" s="1"/>
  <c r="E54" i="1"/>
  <c r="E56" i="1" s="1"/>
  <c r="F27" i="1" l="1"/>
  <c r="B22" i="1"/>
  <c r="C56" i="1"/>
  <c r="B59" i="1"/>
  <c r="F28" i="1"/>
  <c r="F29" i="1" s="1"/>
  <c r="F22" i="1"/>
  <c r="G27" i="1"/>
  <c r="G22" i="1"/>
  <c r="E27" i="1"/>
  <c r="E22" i="1"/>
  <c r="C28" i="1"/>
  <c r="C29" i="1" s="1"/>
  <c r="D28" i="1"/>
  <c r="D29" i="1" s="1"/>
  <c r="B54" i="1"/>
  <c r="B56" i="1" s="1"/>
  <c r="E28" i="1" l="1"/>
  <c r="E29" i="1" s="1"/>
  <c r="G28" i="1"/>
  <c r="G29" i="1" s="1"/>
</calcChain>
</file>

<file path=xl/sharedStrings.xml><?xml version="1.0" encoding="utf-8"?>
<sst xmlns="http://schemas.openxmlformats.org/spreadsheetml/2006/main" count="692" uniqueCount="494">
  <si>
    <t>Моля, не попълвайте нищо, таблиците се попълват автоматично</t>
  </si>
  <si>
    <t>Таблица 15</t>
  </si>
  <si>
    <t>Прогнозен отчет за приходите и разходите след проекта</t>
  </si>
  <si>
    <t>(в хил.лв)</t>
  </si>
  <si>
    <t>Индекс</t>
  </si>
  <si>
    <t>M</t>
  </si>
  <si>
    <t>N</t>
  </si>
  <si>
    <t>N+1</t>
  </si>
  <si>
    <t>N+2</t>
  </si>
  <si>
    <t>N+3</t>
  </si>
  <si>
    <t>I.Приходи</t>
  </si>
  <si>
    <t>1.Нетни приходи от продажби</t>
  </si>
  <si>
    <t xml:space="preserve">    в т.ч. приходи от износ</t>
  </si>
  <si>
    <t>2.Приходи от финансирания</t>
  </si>
  <si>
    <t>3.Други приходи</t>
  </si>
  <si>
    <t>4.Общо приходи (=1+2+3)</t>
  </si>
  <si>
    <t>II.Разходи за дейността</t>
  </si>
  <si>
    <t>5.Разходи за суровини, материали и външни услуги</t>
  </si>
  <si>
    <t>6. Разходи за персонал</t>
  </si>
  <si>
    <t>7. Разходи за амортизации</t>
  </si>
  <si>
    <t>7а. в т.ч. амортизация на активите по проекта</t>
  </si>
  <si>
    <t>8. Други разходи</t>
  </si>
  <si>
    <t>9. Общо разходи за дейността (=5+6+7+8)</t>
  </si>
  <si>
    <t>III.Оперативна печалба преди данъци, лихви и амортизации (EBITDA) (=4-9+7)</t>
  </si>
  <si>
    <t>IV.Финансови разходи</t>
  </si>
  <si>
    <t>10.Разходи за лихви</t>
  </si>
  <si>
    <t>11.Други финансови разходи</t>
  </si>
  <si>
    <t>V.Общо разходи (=9+10+11)</t>
  </si>
  <si>
    <t>VI.Счетоводна печалба (= 4-V)</t>
  </si>
  <si>
    <t>12.Данъци</t>
  </si>
  <si>
    <t>VII.Нетна печалба (=VІ-12)</t>
  </si>
  <si>
    <t>Таблица 16</t>
  </si>
  <si>
    <t>Прогнозен отчет на обособения паричен поток на проекта</t>
  </si>
  <si>
    <t xml:space="preserve">Финансов анализ </t>
  </si>
  <si>
    <t>(в хил.лв.)</t>
  </si>
  <si>
    <t>Общо</t>
  </si>
  <si>
    <t>I Разходи за инвестици</t>
  </si>
  <si>
    <t>1. Инвестиции в ДМА</t>
  </si>
  <si>
    <t>x</t>
  </si>
  <si>
    <t>2. Инвестиции в ДНА</t>
  </si>
  <si>
    <t>Общо инвестиции (=1+2)</t>
  </si>
  <si>
    <t>1.Разходи за суровини, материали и външни услуги</t>
  </si>
  <si>
    <t>2. Разходи за персонал</t>
  </si>
  <si>
    <t>Общо разходи за дейността (=1+2)</t>
  </si>
  <si>
    <t>III.Приходи</t>
  </si>
  <si>
    <t>1. Нетни приходи от продажби (продукция, стоки, услуги)</t>
  </si>
  <si>
    <t>2. Остатъчна стойност на инвестицията</t>
  </si>
  <si>
    <t>Общо приходи (=1+2)</t>
  </si>
  <si>
    <t>РЕЗУЛТАТ</t>
  </si>
  <si>
    <t>Вътрешна норма на възвръщаемост</t>
  </si>
  <si>
    <t>Средна (N+1-N+3)</t>
  </si>
  <si>
    <t>Производителност на труда</t>
  </si>
  <si>
    <t>Нарастване на производителност</t>
  </si>
  <si>
    <t>Изменение на средните генерирани приходи от износ вследствие на инвестицията по проекта</t>
  </si>
  <si>
    <t>Износ</t>
  </si>
  <si>
    <t>Увеличаване на приходите от износ</t>
  </si>
  <si>
    <t>Повишаване на ефективността на производствените разходи</t>
  </si>
  <si>
    <t>Ефективност на производствени разходи</t>
  </si>
  <si>
    <t>Увеличаване на ефективността</t>
  </si>
  <si>
    <t>МИНИСТЕРСТВО НА ИКОНОМИКАТА</t>
  </si>
  <si>
    <t xml:space="preserve">ОПЕРАТИВНА ПРОГРАМА 
„ИНОВАЦИИ И КОНКУРЕНТОСПОСОБНОСТ“ 2014-2020
</t>
  </si>
  <si>
    <t>БИЗНЕС ПЛАН</t>
  </si>
  <si>
    <t>Подпис:</t>
  </si>
  <si>
    <t>Дата:</t>
  </si>
  <si>
    <t>Моля, попълнете следната информация базирана на Отчета за приходите и разходите и Счетоводния баланс на Вашата фирма</t>
  </si>
  <si>
    <t>Таблица 1</t>
  </si>
  <si>
    <t>СЧЕТОВОДЕН БАЛАНС</t>
  </si>
  <si>
    <t>Актив</t>
  </si>
  <si>
    <t>Пасив</t>
  </si>
  <si>
    <t>Раздели, групи, статии</t>
  </si>
  <si>
    <t>Код на реда</t>
  </si>
  <si>
    <t>Сума (хил.лева)</t>
  </si>
  <si>
    <t>а</t>
  </si>
  <si>
    <t>б</t>
  </si>
  <si>
    <t>А. Записан, но невнесен капитал</t>
  </si>
  <si>
    <t>01000</t>
  </si>
  <si>
    <t>А. Собствен капитал</t>
  </si>
  <si>
    <t>Б. Нетекущи (дълготрайни) активи</t>
  </si>
  <si>
    <t>I. Записан капитал</t>
  </si>
  <si>
    <t>05100</t>
  </si>
  <si>
    <t>І. Нематериални активи</t>
  </si>
  <si>
    <t>02100</t>
  </si>
  <si>
    <t>ІІ. Премии от емисии</t>
  </si>
  <si>
    <t>05200</t>
  </si>
  <si>
    <t>II. Дълготрайни материални активи</t>
  </si>
  <si>
    <t>ІІІ. Резерв от последващи оценки</t>
  </si>
  <si>
    <t>05300</t>
  </si>
  <si>
    <t>1. Земи и сгради</t>
  </si>
  <si>
    <t>02210</t>
  </si>
  <si>
    <t>ІV. Общо за група Резерви</t>
  </si>
  <si>
    <t>05400</t>
  </si>
  <si>
    <t>2 .Машини, производствено оборудване и апаратура</t>
  </si>
  <si>
    <t>02220</t>
  </si>
  <si>
    <t>V. Натрупана печалба (загуба) от минали години, в т.ч.:</t>
  </si>
  <si>
    <t>3. Съоръжения и други</t>
  </si>
  <si>
    <t>02230</t>
  </si>
  <si>
    <t xml:space="preserve"> - неразпределена печалба</t>
  </si>
  <si>
    <t>05510</t>
  </si>
  <si>
    <t>4. Предоставени аванси и дълготрайни материални активи в процес на изграждане</t>
  </si>
  <si>
    <t>02240</t>
  </si>
  <si>
    <t xml:space="preserve"> - непокрита загуба</t>
  </si>
  <si>
    <t>05520</t>
  </si>
  <si>
    <t>Общо за група ІІ:</t>
  </si>
  <si>
    <t>02200</t>
  </si>
  <si>
    <t>Общо за група V:</t>
  </si>
  <si>
    <t>05500</t>
  </si>
  <si>
    <t xml:space="preserve">III. Дългосрочни финансови активи </t>
  </si>
  <si>
    <t>VІ. Текуща печалба (загуба)</t>
  </si>
  <si>
    <t>05600</t>
  </si>
  <si>
    <t>1. Акции и дялове в предприятия от група</t>
  </si>
  <si>
    <t>02310</t>
  </si>
  <si>
    <t xml:space="preserve">Общо за раздел А: </t>
  </si>
  <si>
    <t>05000</t>
  </si>
  <si>
    <t>2. Предоставени заеми на предприятия от група</t>
  </si>
  <si>
    <t>02320</t>
  </si>
  <si>
    <t>Б. Общо за раздел Провизии и сходни задължения</t>
  </si>
  <si>
    <t>06000</t>
  </si>
  <si>
    <t>3. Акциии и дялове в асоциирани и смесени предприятия</t>
  </si>
  <si>
    <t>02330</t>
  </si>
  <si>
    <t>В. Задължения</t>
  </si>
  <si>
    <t>4. Предоставени заеми, свързани с асоциирани и смесени предприятия</t>
  </si>
  <si>
    <t>02340</t>
  </si>
  <si>
    <t>1. Облигационни заеми, в т.ч.:</t>
  </si>
  <si>
    <t>07100</t>
  </si>
  <si>
    <t>5. Дългосрочни инвестиции</t>
  </si>
  <si>
    <t>02350</t>
  </si>
  <si>
    <t xml:space="preserve"> - до 1 година</t>
  </si>
  <si>
    <t>07101</t>
  </si>
  <si>
    <t>6. Други заеми</t>
  </si>
  <si>
    <t>02360</t>
  </si>
  <si>
    <r>
      <t xml:space="preserve"> </t>
    </r>
    <r>
      <rPr>
        <sz val="10"/>
        <rFont val="Arial"/>
        <family val="2"/>
        <charset val="204"/>
      </rPr>
      <t>- над 1 година</t>
    </r>
  </si>
  <si>
    <t>07102</t>
  </si>
  <si>
    <t xml:space="preserve">7. Изкупени собствени акции номинална стойност </t>
  </si>
  <si>
    <t>02370</t>
  </si>
  <si>
    <t>2. Задължения към финансови предприятия, в т.ч.:</t>
  </si>
  <si>
    <t>07200</t>
  </si>
  <si>
    <t>Общо за група III:</t>
  </si>
  <si>
    <t>02300</t>
  </si>
  <si>
    <t>07201</t>
  </si>
  <si>
    <t>ІV. Отсрочени данъци</t>
  </si>
  <si>
    <t>02400</t>
  </si>
  <si>
    <t>07202</t>
  </si>
  <si>
    <t>Общо за раздел Б:</t>
  </si>
  <si>
    <t>02000</t>
  </si>
  <si>
    <t>3. Получени аванси, в т.ч.:</t>
  </si>
  <si>
    <t>07300</t>
  </si>
  <si>
    <t>В. Текущи (краткотрайни) активи</t>
  </si>
  <si>
    <t>07301</t>
  </si>
  <si>
    <t>I.Материални запаси</t>
  </si>
  <si>
    <t>07302</t>
  </si>
  <si>
    <t xml:space="preserve">1. Суровини и материали </t>
  </si>
  <si>
    <t>03110</t>
  </si>
  <si>
    <t>4. Задължения към доставчици, в т.ч.:</t>
  </si>
  <si>
    <t>07400</t>
  </si>
  <si>
    <t>2. Незавършено производство</t>
  </si>
  <si>
    <t>03120</t>
  </si>
  <si>
    <t>07401</t>
  </si>
  <si>
    <t>3. Продукци и стоки</t>
  </si>
  <si>
    <t>03130</t>
  </si>
  <si>
    <t>07402</t>
  </si>
  <si>
    <t>4. Предоставени аванси</t>
  </si>
  <si>
    <t>03140</t>
  </si>
  <si>
    <t>5. Задължения по полици, в т.ч.:</t>
  </si>
  <si>
    <t>07500</t>
  </si>
  <si>
    <t>Общо за група I:</t>
  </si>
  <si>
    <t>03100</t>
  </si>
  <si>
    <t>07501</t>
  </si>
  <si>
    <t>II. Вземания</t>
  </si>
  <si>
    <t>07502</t>
  </si>
  <si>
    <t>1. Вземания от клиенти и доставчици, в т.ч.:</t>
  </si>
  <si>
    <t>03210</t>
  </si>
  <si>
    <t>6. Задължения към предприятия от група, в т.ч.:</t>
  </si>
  <si>
    <t>07600</t>
  </si>
  <si>
    <t xml:space="preserve"> - над 1 година</t>
  </si>
  <si>
    <t>03211</t>
  </si>
  <si>
    <t>07601</t>
  </si>
  <si>
    <t>2. Вземания от предприятия от група, в т.ч.:</t>
  </si>
  <si>
    <t>03220</t>
  </si>
  <si>
    <t>07602</t>
  </si>
  <si>
    <t>03221</t>
  </si>
  <si>
    <t>7. Задължения, свързани с асоциирани и смесени предприятия, в т.ч.:</t>
  </si>
  <si>
    <t>07700</t>
  </si>
  <si>
    <t>3. Вземания от свързани с асоциирани и смесени предприятия, в т.ч.:</t>
  </si>
  <si>
    <t>03230</t>
  </si>
  <si>
    <t>07701</t>
  </si>
  <si>
    <t>03231</t>
  </si>
  <si>
    <t>07702</t>
  </si>
  <si>
    <t>4. Други вземания в т.ч.:</t>
  </si>
  <si>
    <t>03240</t>
  </si>
  <si>
    <t>8. Други задължения, в т.ч.:</t>
  </si>
  <si>
    <t>07800</t>
  </si>
  <si>
    <t>03241</t>
  </si>
  <si>
    <t>07801</t>
  </si>
  <si>
    <t>Общо за група II:</t>
  </si>
  <si>
    <t>03200</t>
  </si>
  <si>
    <t>07802</t>
  </si>
  <si>
    <t>III. Инвестиции</t>
  </si>
  <si>
    <t>Общо за раздел В, в т.ч.:</t>
  </si>
  <si>
    <t>07000</t>
  </si>
  <si>
    <t>03310</t>
  </si>
  <si>
    <t>07001</t>
  </si>
  <si>
    <t xml:space="preserve">2. Изкупени собствени акции номинална стойност  </t>
  </si>
  <si>
    <t>03320</t>
  </si>
  <si>
    <t>07002</t>
  </si>
  <si>
    <t>3. Други инвестиции</t>
  </si>
  <si>
    <t>03330</t>
  </si>
  <si>
    <t>Г. Финансирания и приходи за бъдещи периоди, в т.ч.:</t>
  </si>
  <si>
    <t>08000</t>
  </si>
  <si>
    <t>03300</t>
  </si>
  <si>
    <t xml:space="preserve"> - финансирания</t>
  </si>
  <si>
    <t>08001</t>
  </si>
  <si>
    <t>IV. Парични  средства</t>
  </si>
  <si>
    <t xml:space="preserve"> - приходи за бъдещи периоди</t>
  </si>
  <si>
    <t>08002</t>
  </si>
  <si>
    <t>1. Kасови наличности и сметки в страната</t>
  </si>
  <si>
    <t>03410</t>
  </si>
  <si>
    <t>2. Касови наличности и сметки в чужбина</t>
  </si>
  <si>
    <t>03420</t>
  </si>
  <si>
    <t>Общо за група IV:</t>
  </si>
  <si>
    <t>03400</t>
  </si>
  <si>
    <t>Общо за раздел В:</t>
  </si>
  <si>
    <t>03000</t>
  </si>
  <si>
    <t>Г. Разходи за бъдещи периоди</t>
  </si>
  <si>
    <t>04000</t>
  </si>
  <si>
    <t>Сума на актива (А+Б+В+Г)</t>
  </si>
  <si>
    <t>04500</t>
  </si>
  <si>
    <t>Сума на пасива (А+Б+В+Г)</t>
  </si>
  <si>
    <t>08500</t>
  </si>
  <si>
    <t>Таблица 2</t>
  </si>
  <si>
    <t>ОТЧЕТ ЗА ПРИХОДИТЕ И РАЗХОДИТЕ</t>
  </si>
  <si>
    <t>Наименование на разходите</t>
  </si>
  <si>
    <t>Наименование на приходите</t>
  </si>
  <si>
    <t>А. Разходи</t>
  </si>
  <si>
    <t>А. Приходи</t>
  </si>
  <si>
    <t>І. Разходи за оперативна дейност</t>
  </si>
  <si>
    <t>І. Приходи от оперативна дейност</t>
  </si>
  <si>
    <t>1. Намаление на запасите от продукция и незавършено производство</t>
  </si>
  <si>
    <t>10100</t>
  </si>
  <si>
    <t>1. Нетни приходи от продажби, в т.ч.:</t>
  </si>
  <si>
    <t>15100</t>
  </si>
  <si>
    <t>2. Разходи за суровини, материали и външни услуги в т.ч.:</t>
  </si>
  <si>
    <t>10200</t>
  </si>
  <si>
    <t>а) Продукция</t>
  </si>
  <si>
    <t>15110</t>
  </si>
  <si>
    <t>а) Суровини и материали</t>
  </si>
  <si>
    <t>10210</t>
  </si>
  <si>
    <t>б) Стоки</t>
  </si>
  <si>
    <t>15120</t>
  </si>
  <si>
    <t>б) Външни услуги</t>
  </si>
  <si>
    <t>10220</t>
  </si>
  <si>
    <t>в) Услуги</t>
  </si>
  <si>
    <t>15130</t>
  </si>
  <si>
    <t>3. Разходи за персонала, в т.ч.:</t>
  </si>
  <si>
    <t>10300</t>
  </si>
  <si>
    <t>2. Увеличение на запасите от продукция и незавършено производство</t>
  </si>
  <si>
    <t>15200</t>
  </si>
  <si>
    <t>а) Разходи за възнаграждения</t>
  </si>
  <si>
    <t>10310</t>
  </si>
  <si>
    <t>3. Разходи за придобиване на активи по стопански начин</t>
  </si>
  <si>
    <t>15300</t>
  </si>
  <si>
    <t>б) Разходи за осигуровки (към осигурителни фондове)</t>
  </si>
  <si>
    <t>10320</t>
  </si>
  <si>
    <t>4. Други приходи, в т.ч.:</t>
  </si>
  <si>
    <t>15400</t>
  </si>
  <si>
    <t>4. Разходи за амортизация и обезценка, в т.ч.:</t>
  </si>
  <si>
    <t>10400</t>
  </si>
  <si>
    <t xml:space="preserve">  Приходи от финансирания</t>
  </si>
  <si>
    <t>15410</t>
  </si>
  <si>
    <t xml:space="preserve"> - разходи за амортизация и обезценка на дълготрайни материални и нематериални активи</t>
  </si>
  <si>
    <t>10410</t>
  </si>
  <si>
    <t xml:space="preserve"> - от тях: от правителството</t>
  </si>
  <si>
    <t>15411</t>
  </si>
  <si>
    <t xml:space="preserve"> - разходи за обезценка на текущи (краткотрайни) активи</t>
  </si>
  <si>
    <t>10420</t>
  </si>
  <si>
    <t>15000</t>
  </si>
  <si>
    <t>5. Други разходи</t>
  </si>
  <si>
    <t>10500</t>
  </si>
  <si>
    <t>ІI. Финансови приходи</t>
  </si>
  <si>
    <t>10000</t>
  </si>
  <si>
    <t>1. Приходи от участия в дъщерни, асоциирани и смесени предприятия, в т.ч.:</t>
  </si>
  <si>
    <t>16100</t>
  </si>
  <si>
    <t>ІI. Финансови разходи</t>
  </si>
  <si>
    <t>2. Приходи от други инвестиции, заеми, признати като нетекущи (дългосрочни) активи</t>
  </si>
  <si>
    <t>16200</t>
  </si>
  <si>
    <t>1. Разходи от обезценка на финансови активи, включително инвестициите, признати като текущи (краткосрочни) активи:</t>
  </si>
  <si>
    <t>11100</t>
  </si>
  <si>
    <t>3. Други лихви и финансови приходи</t>
  </si>
  <si>
    <t>16300</t>
  </si>
  <si>
    <t>2. Разходи за лихви и други финансови разходи, в т.ч.:</t>
  </si>
  <si>
    <t>11200</t>
  </si>
  <si>
    <t>16000</t>
  </si>
  <si>
    <t xml:space="preserve"> - разходи, свързани с предприятия от група</t>
  </si>
  <si>
    <t>11210</t>
  </si>
  <si>
    <t xml:space="preserve"> - отрицателни разлики от операции с финансови активи</t>
  </si>
  <si>
    <t>11220</t>
  </si>
  <si>
    <t>Б. Загуба от обичайната дейност</t>
  </si>
  <si>
    <t>19000</t>
  </si>
  <si>
    <t>11000</t>
  </si>
  <si>
    <t>III. Извънредни приходи</t>
  </si>
  <si>
    <t>17000</t>
  </si>
  <si>
    <t>Б. Печалба от обичайната дейност</t>
  </si>
  <si>
    <t>14000</t>
  </si>
  <si>
    <t>Общо приходи (І + ІІ + ІІІ)</t>
  </si>
  <si>
    <t>18000</t>
  </si>
  <si>
    <t>III. Извънредни  разходи</t>
  </si>
  <si>
    <t>12000</t>
  </si>
  <si>
    <t>В. Счетоводна загуба (общо приходи - общо разходи)</t>
  </si>
  <si>
    <t>19100</t>
  </si>
  <si>
    <t>Общо разходи (І + ІІ + ІІІ)</t>
  </si>
  <si>
    <t>13000</t>
  </si>
  <si>
    <t>В. Счетоводна печалба (общо приходи - общо разходи)</t>
  </si>
  <si>
    <t>14100</t>
  </si>
  <si>
    <t>ІV. Разходи за данъци от печалбата</t>
  </si>
  <si>
    <t>14200</t>
  </si>
  <si>
    <t>V. Други данъци, алтернативни на корпоративния данък</t>
  </si>
  <si>
    <t>14300</t>
  </si>
  <si>
    <t>Г. Печалба (В - ІV - V)</t>
  </si>
  <si>
    <t>14400</t>
  </si>
  <si>
    <t>Г. Загуба (В + ІV + V )</t>
  </si>
  <si>
    <t>19200</t>
  </si>
  <si>
    <t>Всичко (Общо разходи + ІV + V + Г)</t>
  </si>
  <si>
    <t>14500</t>
  </si>
  <si>
    <t>Всичко (Общо приходи + Г)</t>
  </si>
  <si>
    <t>19500</t>
  </si>
  <si>
    <t>Таблица 3</t>
  </si>
  <si>
    <t>Раздел І. Приходи от оперативна дейност</t>
  </si>
  <si>
    <t>(хил.лв.)</t>
  </si>
  <si>
    <t>Видове</t>
  </si>
  <si>
    <t>Отчет за годината</t>
  </si>
  <si>
    <t>Левова равностойност на валутните приходи от износ (без приходите от продажби на дълготрайни активи по код 15430, кол.1)</t>
  </si>
  <si>
    <t>Таблица 4</t>
  </si>
  <si>
    <t>Машини, производствено оборудване и апаратура</t>
  </si>
  <si>
    <t>6220, колона 2</t>
  </si>
  <si>
    <t>Концесии, патенти, лицензии, търговски марки, програмни продукти и други подобни права и активи</t>
  </si>
  <si>
    <t>6120, колона 2</t>
  </si>
  <si>
    <t>Общо:</t>
  </si>
  <si>
    <t>Таблица 5</t>
  </si>
  <si>
    <t>Част I. Наети лица по трудово и служебно правоотношение</t>
  </si>
  <si>
    <t>Раздел 1. Среден списъчен брой и начислени средства за работна заплата</t>
  </si>
  <si>
    <t>Среден списъчен брой</t>
  </si>
  <si>
    <t>1. Наети лица по трудово или служебно правоотношение (на пълно и непълно работно време), в т.ч.:</t>
  </si>
  <si>
    <t xml:space="preserve"> - без лицата в отпуск по майчинство (от код 1010 до код 1090)</t>
  </si>
  <si>
    <t>Част II. Наети лица по договор за управление и контрол, извънтрудови правоотношения, допълнителен труд при друг работодател (по чл.111 от КТ) и работещи собственици</t>
  </si>
  <si>
    <t>Среден брой през годината</t>
  </si>
  <si>
    <t>1. Наети лица по договор за управление и контрол (без тези, включени в кодове 1000, 1500 и 1600)</t>
  </si>
  <si>
    <t>2. Наети лица по извънтрудови правоотношения (граждански договор)</t>
  </si>
  <si>
    <t xml:space="preserve"> - в т.ч. наети лица, които имат само граждански договор и не работят при друг работодател</t>
  </si>
  <si>
    <t>4. Работещи собственици (без тези, включени в код 1000 и код 1400)</t>
  </si>
  <si>
    <t>Моля, попълнете представените по-долу таблици с прогнозни данни за Вашия бизнес.</t>
  </si>
  <si>
    <t>Попълвайте таблиците, като спазвате зададената поредност. При необходимост добавете нови редове.</t>
  </si>
  <si>
    <t>Таблица 6</t>
  </si>
  <si>
    <t>Нетни приходи от продажби</t>
  </si>
  <si>
    <t>Вид продукт/услуга</t>
  </si>
  <si>
    <t>Мерна единица</t>
  </si>
  <si>
    <t>Количество</t>
  </si>
  <si>
    <t>Вътрешен пазар</t>
  </si>
  <si>
    <t>8 (= 3*6/1000)</t>
  </si>
  <si>
    <t>9 (= 4*7/1000)</t>
  </si>
  <si>
    <t>М</t>
  </si>
  <si>
    <t>Други *</t>
  </si>
  <si>
    <t>N без проекта</t>
  </si>
  <si>
    <t>N с проекта</t>
  </si>
  <si>
    <t>N+1 без проекта</t>
  </si>
  <si>
    <t>N+1 с проекта</t>
  </si>
  <si>
    <t>N+2 без проекта</t>
  </si>
  <si>
    <t>N+2 с проекта</t>
  </si>
  <si>
    <t>N+3 без проекта</t>
  </si>
  <si>
    <t>N+3 с проекта</t>
  </si>
  <si>
    <t xml:space="preserve">Колона 1 - се посочват видовете продукти/услуги по години, които кандидатът произвежда/предоставя или ще произвежда/предоставя. </t>
  </si>
  <si>
    <t>Колона 2 – се посочва мерна единица на продуктите/услугите.</t>
  </si>
  <si>
    <t>Колони 3 и 4 – се посочва прогноза за очаквано количество продукти/услуги  реализирано на вътрешния и съответно на външния пазар.</t>
  </si>
  <si>
    <t xml:space="preserve">Колони 6 и 7 – се посочват средни единични цени на продуктите/услугите на вътрешния и съответно на външния пазар в ЛЕВА без отчитане на инфлацията. При повишаване качеството на съществуващ продукт/услуга, ако съответства на стратегията на предприятието, е допустимо нарастване на единичната цена на продукта/услугата от момента на въвеждане в производство, но инфлацията не следва да се отчита като фактор на нарастване на единичната цена през прогнозните години. </t>
  </si>
  <si>
    <t>При попълване на таблицата следва да се има предвид, че M, N, N+1, N+2 и N+3 са прогнозни години, при които M е годината на сключване на договор за безвъзмездна финансова помощ (ДБФП), а N е годината на приключване изпълнението на договора/проекта. За целите на последващото отчитане на резултатите от проекта M, N, N+1, N+2 и N+3 се приемат за финансови години.</t>
  </si>
  <si>
    <t>Таблица 7а</t>
  </si>
  <si>
    <t>Таблица 7б</t>
  </si>
  <si>
    <t>Приходи от финансирания</t>
  </si>
  <si>
    <t>Стойност на проекта</t>
  </si>
  <si>
    <t>Моля, опишете очакваните постъпления от безвъзмездната помощ по проекта</t>
  </si>
  <si>
    <t>(в лева)</t>
  </si>
  <si>
    <t>Плащания по проекта</t>
  </si>
  <si>
    <t>Обща стойност  на проекта:</t>
  </si>
  <si>
    <t>авансово</t>
  </si>
  <si>
    <t>Процент на безвъзмездната финансова помощ:</t>
  </si>
  <si>
    <t>междинно/и</t>
  </si>
  <si>
    <t>Безвъзмездна финансова помощ:</t>
  </si>
  <si>
    <t>окончателно</t>
  </si>
  <si>
    <t>ОБЩО:</t>
  </si>
  <si>
    <t xml:space="preserve">Таблиците 7а и 7б се попълват в ЛЕВА. </t>
  </si>
  <si>
    <t>В 7б се попълват данните от Формуляра за кандидатстване, т. 5 „Бюджет“ и т. 6 „Финансова информация – източници на финансиране“ за целия проект.</t>
  </si>
  <si>
    <t>Забележка: Данните за плащанията по проекта следва да бъдат равни на размера на безвъзмездната помощ заложена във Формуляра за кандидатстване, т. 5 „Бюджет“ и т. 6 „Финансова информация – източници на финансиране“.</t>
  </si>
  <si>
    <t>Таблица 8</t>
  </si>
  <si>
    <t>Приходи от други дейности</t>
  </si>
  <si>
    <t>Вид приход</t>
  </si>
  <si>
    <t>Моля, попълнете представените по-долу таблици с прогнозни данни за Вашия бизнес:</t>
  </si>
  <si>
    <t>Таблица 9</t>
  </si>
  <si>
    <t>Разходи за суровини, материали и външни услуги</t>
  </si>
  <si>
    <t>(в лeва)</t>
  </si>
  <si>
    <t>Разходи без проекта</t>
  </si>
  <si>
    <t>Разходи с проекта</t>
  </si>
  <si>
    <t>Таблица 10</t>
  </si>
  <si>
    <t>Други разходи с проекта</t>
  </si>
  <si>
    <t>Други разходи</t>
  </si>
  <si>
    <t>ОБЩО ДРУГИ РАЗХОДИ:</t>
  </si>
  <si>
    <t>Таблица 11</t>
  </si>
  <si>
    <t>Разходи за персонал</t>
  </si>
  <si>
    <t>Брой заети</t>
  </si>
  <si>
    <t>Общо заплата за годината</t>
  </si>
  <si>
    <t>Социални и здравни осигуровки за сметка на работодателя</t>
  </si>
  <si>
    <t>Общо разходи за персонал</t>
  </si>
  <si>
    <t>(3)+(4)</t>
  </si>
  <si>
    <t xml:space="preserve">Колона 2 – се посочва броя на прогнозният персонал по години. </t>
  </si>
  <si>
    <t xml:space="preserve">Колона 3 – се посочва годишната сума на разходите за заплати. </t>
  </si>
  <si>
    <t>Колона 4 – се посочват осигуровките по години които са за сметка на работодателя.</t>
  </si>
  <si>
    <r>
      <t xml:space="preserve">Моля, попълнете прогнозните обобщени по категории разходи за амортизация на предприятието в </t>
    </r>
    <r>
      <rPr>
        <b/>
        <i/>
        <sz val="10"/>
        <rFont val="Arial"/>
        <family val="2"/>
        <charset val="204"/>
      </rPr>
      <t>ЛЕВА</t>
    </r>
    <r>
      <rPr>
        <i/>
        <sz val="10"/>
        <rFont val="Arial"/>
        <family val="2"/>
      </rPr>
      <t xml:space="preserve"> за амортизируеми ДА към момента на кандидатстване.</t>
    </r>
  </si>
  <si>
    <t>Данъчни амортизируеми активи</t>
  </si>
  <si>
    <t>Годишна данъчна амортизация</t>
  </si>
  <si>
    <t>Сгради, вкл. инвестиционни имоти</t>
  </si>
  <si>
    <t>Машини, производ. оборудване и апаратура</t>
  </si>
  <si>
    <t>Съоръжения</t>
  </si>
  <si>
    <t>Компютри, периферни устройства за тях, софтуер и право на ползване на софтуер, мобилни телефони</t>
  </si>
  <si>
    <t>Други ДМА</t>
  </si>
  <si>
    <t>ДНА</t>
  </si>
  <si>
    <t>Други амортизируеми активи</t>
  </si>
  <si>
    <r>
      <t xml:space="preserve">Таблица 12б </t>
    </r>
    <r>
      <rPr>
        <b/>
        <sz val="10"/>
        <rFont val="Arial"/>
        <family val="2"/>
      </rPr>
      <t>Данъчнопризнати разходи за амортизация на активите, планирани за придобиване по проекта</t>
    </r>
  </si>
  <si>
    <r>
      <t>Моля, попълнете информация в</t>
    </r>
    <r>
      <rPr>
        <b/>
        <i/>
        <sz val="10"/>
        <rFont val="Arial"/>
        <family val="2"/>
        <charset val="204"/>
      </rPr>
      <t xml:space="preserve"> ЛЕВА</t>
    </r>
    <r>
      <rPr>
        <i/>
        <sz val="10"/>
        <rFont val="Arial"/>
        <family val="2"/>
      </rPr>
      <t xml:space="preserve"> за дълготрайните активи, които планувате да придобиете по проект като редовете за попълване съответстват на категориите допустими инвестиционни разходи по проекта.</t>
    </r>
  </si>
  <si>
    <t>Година на придобиване</t>
  </si>
  <si>
    <r>
      <t xml:space="preserve">Год. данъчна амортиз. норма </t>
    </r>
    <r>
      <rPr>
        <sz val="10"/>
        <rFont val="Arial"/>
        <family val="2"/>
        <charset val="204"/>
      </rPr>
      <t>(%)</t>
    </r>
  </si>
  <si>
    <t>Данъчна амортизация</t>
  </si>
  <si>
    <t>Данъчна стойност в края на периода</t>
  </si>
  <si>
    <t>Данъчна амортизируема стойност</t>
  </si>
  <si>
    <t>8((2-(4+5+6+7))</t>
  </si>
  <si>
    <t>Компютри, периферни устройства за тях, софтуер и право на ползване на софтуер</t>
  </si>
  <si>
    <t>Дълготрайна нематериални активи</t>
  </si>
  <si>
    <t>Колона 2 – се посочва цената на придобиване на описаните активи.</t>
  </si>
  <si>
    <t>Колона 3 – се посочва годишнат амортизационната норма на активите.</t>
  </si>
  <si>
    <t>Колони 4, 5, 6 и 7 - се посочват годишните суми на разходите за амортизация на придобитите по проекта ДА.</t>
  </si>
  <si>
    <t>Таблица 13а</t>
  </si>
  <si>
    <t>Погасителен план на привлечените средства по реализация на проекта</t>
  </si>
  <si>
    <t>Година</t>
  </si>
  <si>
    <t>Размер на кредита</t>
  </si>
  <si>
    <t>Размер на главницата в началото на годината</t>
  </si>
  <si>
    <t>Лихви</t>
  </si>
  <si>
    <t>Погашения по главници</t>
  </si>
  <si>
    <t>Остатък от главницата в края на годината</t>
  </si>
  <si>
    <t>7=(4-6)</t>
  </si>
  <si>
    <t>В колона 2 се попълва само ред М и в колона 3, само ред N които съответстват на годишни плащания (траншове) по заемни средства предвидени за реализиране на проекта.</t>
  </si>
  <si>
    <t>Колона 5 – се посочват годишните плащания за лихви в ЛЕВА.</t>
  </si>
  <si>
    <t>Колона 6 – се посочва годишните плащания по главница в ЛЕВА.</t>
  </si>
  <si>
    <t>Таблица 13б</t>
  </si>
  <si>
    <t>Погасителен план на всички останали привлечените средства от компанията, различни от привлечените по реализация на проекта</t>
  </si>
  <si>
    <t>Размер на главница в началото на годината</t>
  </si>
  <si>
    <t>Погашения по главница</t>
  </si>
  <si>
    <t>Остатък от  главницата в края на годината</t>
  </si>
  <si>
    <t>5=(2-4)</t>
  </si>
  <si>
    <t>Колона 2 - попълва се само ред М с общият размер на главниците по съществуващи заеми на предприятието в началото на периода. Останалите стойности в колона 2 се калкулират автоматично.</t>
  </si>
  <si>
    <t>Колона 3 – се посочват общо годишните плащания за лихви по съществуващи заеми на предприятието в ЛЕВА.</t>
  </si>
  <si>
    <t>Колона 4 – се посочват общо годишните плащания по главници по съществуващи заеми на предприятието в ЛЕВА.</t>
  </si>
  <si>
    <t>Таблица 14</t>
  </si>
  <si>
    <t>Други финансови разходи</t>
  </si>
  <si>
    <t>Общо други финансови разходи :</t>
  </si>
  <si>
    <r>
      <t xml:space="preserve">Таблица 12а </t>
    </r>
    <r>
      <rPr>
        <b/>
        <sz val="10"/>
        <rFont val="Arial"/>
        <family val="2"/>
        <charset val="204"/>
      </rPr>
      <t>Данъчнопризнати разходи за амортизация на активите извън тези, планирани за придобиване по проекта</t>
    </r>
  </si>
  <si>
    <t>Общо приходи от други дейности:</t>
  </si>
  <si>
    <t>Базова година (2016/2017)</t>
  </si>
  <si>
    <t>ОТЧЕТ ЗА ЗАЕТИТЕ ЛИЦА, СРЕДСТВАТА ЗА РАБОТНА ЗАПЛАТА И ДРУГИ РАЗХОДИ ЗА ТРУД ЗА 2017, 2018 и 2019 ГОДИНА (извлечение)</t>
  </si>
  <si>
    <t>2018/2019 г.</t>
  </si>
  <si>
    <t>Справка за нетекущите (дълготрайните) активи за 2017, 2018 и 2019г.</t>
  </si>
  <si>
    <t>Нарастване на производителността</t>
  </si>
  <si>
    <t>Приложение V</t>
  </si>
  <si>
    <t>BG16RFOP002-2.070 МИГ Струма - Симитли, Кресна и Струмяни - мярка 2.2 „Подобряване на производствения капацитет в МСП“</t>
  </si>
  <si>
    <t>Чрез подхода ВОДЕНО ОТ ОБЩНОСТИТЕ МЕСТНО РАЗВИТИЕ</t>
  </si>
  <si>
    <t xml:space="preserve"> Процедура на подбор на проекти за безвъзмездна финансова помощ</t>
  </si>
  <si>
    <t>СПРАВКА ЗА ПРИХОДИТЕ И РАЗХОДИТЕ ПО ВИДОВЕ И ИКОНОМИЧЕСКИ ДЕЙНОСТИ ЗА 2017, 2018 и 2019 ГОДИНА (извлечение)</t>
  </si>
  <si>
    <r>
      <t xml:space="preserve">* В таблиците следва да се попълнят данните от официално представените отчети пред НСИ за 2017 г., 2018 г. и 2019 г. При несъответствие между данните представени в електронните таблици и официално представените пред НСИ отчети, оценителната комисия ще коригира служебно данните, съгласно стойностите от официалните отчети на фирмата.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  <charset val="204"/>
      </rPr>
      <t xml:space="preserve">Забележка: Попълвайте данните само в статиите в който има цифрови стойности в официалните отчети на компанията и не изтривайте предварително заложените нули по останалите статии от отчетите. В жълто са маркирани редовете който се вземат в предвид при изчисляване на коефициентите заложени в Критериите за оценка на проектните предложения.    </t>
    </r>
  </si>
  <si>
    <r>
      <t xml:space="preserve">* В таблиците следва да се попълнят данните от официално представените отчети пред НСИ за 2017 г., 2018 г. и 2019  г. При несъответствие между данните представени в електронните таблици и официално представените пред НСИ отчети, оценителната комисия ще коригира служебно данните, съгласно стойностите от официалните отчети на фирмата.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</rPr>
      <t xml:space="preserve">Забележка: Попълвайте данните само в статиите в който има цифрови стойности в официалните отчети на фирмата и не изтривайте предварително заложените нули по останалите статии от отчетите. В жълто са маркирани редовете който се вземат в предвид при изчисляване на коефициентите заложени в Критериите за оценка на проектните предложения.  </t>
    </r>
    <r>
      <rPr>
        <sz val="10"/>
        <rFont val="Arial"/>
        <family val="2"/>
      </rPr>
      <t xml:space="preserve">  </t>
    </r>
  </si>
  <si>
    <r>
      <t>Моля, попълнете в таблицата прогнозните данни за основните продукти/услуги, които формират нетните приходи от продажби на фирмата</t>
    </r>
    <r>
      <rPr>
        <b/>
        <i/>
        <sz val="10"/>
        <rFont val="Arial"/>
        <family val="2"/>
      </rPr>
      <t xml:space="preserve"> като използвате постоянни цени без да отчитате инфлация през годините</t>
    </r>
    <r>
      <rPr>
        <i/>
        <sz val="10"/>
        <rFont val="Arial"/>
        <family val="2"/>
      </rPr>
      <t>.</t>
    </r>
  </si>
  <si>
    <t>Средна цена на 1-ца 
(лв.)</t>
  </si>
  <si>
    <t>Нетни приходи от продажби (хил.лв.)</t>
  </si>
  <si>
    <t xml:space="preserve">* При необходимост в "Други" следва общо да се попълват продажби на продукти/услуги имащи несъществени приходи (до 25 %) за фирмата. В този случай се попълват само колони 3 и 4 в  ЛЕВА. Стойността 1 -ца е въведена предварително в колони 6 и 7 с оглед автоматичното им калкулиране в колони 8 и 9 и не следва да се променя. </t>
  </si>
  <si>
    <r>
      <t xml:space="preserve">** При повече основни продукти на предприятието следва да се добавят допълнителни редове за всяка от годините.        
</t>
    </r>
    <r>
      <rPr>
        <b/>
        <i/>
        <sz val="10"/>
        <rFont val="Arial"/>
        <family val="2"/>
      </rPr>
      <t xml:space="preserve">Забележка: Колони 5, 8 и 9 се калкулират автоматично със заложени формули. При добавяне на редове за представяне на приходи от продажби на повече основни продукти на предприятието е необходимо да добавите редове и да въведете формулите за колони 5, 8 и 9. </t>
    </r>
  </si>
  <si>
    <t>Като вземете в предвид реализирането на проекта, моля прогнозирайте всички други прогнозни приходи в ЛЕВА, които са различни от нетни приходи от продажби (напр. продажби на ДА, приходи от наеми, приходи от извънредни дейности, финансови приходи и  др.) като използвате постоянни цени без да отчитате инфлация през годините.</t>
  </si>
  <si>
    <t>В таблицата следва да се попълнят данните за Разходи за суровини, материали и външни услуги на фирмата в ЛЕВА при хипотези без проект и с проект на фирмата. Прогнозата не следва да отчита инфлация натрупана през годините като фактор за нарастване на разходите за суровини, материали и външни услуги.</t>
  </si>
  <si>
    <t>* В таблицата предварително е зададено форматиране което не следва да променяте.</t>
  </si>
  <si>
    <t xml:space="preserve">* В таблицата предварително е зададено форматиране което не следва да променяте.
</t>
  </si>
  <si>
    <t>В таблицата следва да се попълнят данните за Разходи за персонал на предприятието в ЛЕВА при хипотези без проект и с проект на фирмата като вземете в предвид съществуващите към настоящият момент размер на осигуровките.</t>
  </si>
  <si>
    <t xml:space="preserve">Като се вземе в предвид реализирането на проекта моля, прогнозирайте в ЛЕВА всички други разходи различни от разходи са суровини, материали и външни услуги, и персонал. Прогнозата не следва да отчита инфлация натрупана през годините като фактор за нарастване на разходите. </t>
  </si>
  <si>
    <t>Транспортни средства съгласно Условията за кандидастване</t>
  </si>
  <si>
    <t>** В случай, че за активи в рамките на една и съща група са определени различни данъчни амортизационни норми следва да добавете допълнителни редове, където е необходимо. При добавяне на нови редове е необходимо да добавите и въведената формула в колона 8.</t>
  </si>
  <si>
    <r>
      <t xml:space="preserve">Забележка: Стойностите в </t>
    </r>
    <r>
      <rPr>
        <b/>
        <i/>
        <sz val="10"/>
        <color rgb="FFFF0000"/>
        <rFont val="Arial"/>
        <family val="2"/>
      </rPr>
      <t>колона "Данъчно амортизируема стойност" на предвиждането за закупуване по проекта ДА следва да съответстват на стойностите заложени във Формуляра за кандидатстване, т. 5 „Бюджет“ , като ред Общо следва да бъде равен на размера на общо допустимите разходи по проекта</t>
    </r>
    <r>
      <rPr>
        <b/>
        <i/>
        <sz val="10"/>
        <rFont val="Arial"/>
        <family val="2"/>
      </rPr>
      <t>.</t>
    </r>
  </si>
  <si>
    <r>
      <t xml:space="preserve">Моля, опишете схемата на погасяване на привлечените средства в </t>
    </r>
    <r>
      <rPr>
        <b/>
        <i/>
        <sz val="10"/>
        <rFont val="Arial"/>
        <family val="2"/>
        <charset val="204"/>
      </rPr>
      <t>ЛЕВА</t>
    </r>
    <r>
      <rPr>
        <i/>
        <sz val="10"/>
        <rFont val="Arial"/>
        <family val="2"/>
      </rPr>
      <t xml:space="preserve">, които планувате да използвате за реализиране на проекта (напр. банков заем, гаранционен фонд и др.) </t>
    </r>
  </si>
  <si>
    <t>** Прогнозата за размера на лихвените плащания по кредита/ите и погашенията по главниците могат да бъдат на база на реални оферти от обслужващата/ите банка/и или прогнозни данни въз основа на исторически данни за цена на заемни средства на компанията</t>
  </si>
  <si>
    <r>
      <rPr>
        <b/>
        <i/>
        <u/>
        <sz val="10"/>
        <rFont val="Arial"/>
        <family val="2"/>
        <charset val="204"/>
      </rPr>
      <t>Забележка:</t>
    </r>
    <r>
      <rPr>
        <b/>
        <i/>
        <sz val="10"/>
        <rFont val="Arial"/>
        <family val="2"/>
        <charset val="204"/>
      </rPr>
      <t xml:space="preserve"> Общият размер на заемните средства </t>
    </r>
    <r>
      <rPr>
        <b/>
        <i/>
        <sz val="10"/>
        <color rgb="FFFF0000"/>
        <rFont val="Arial"/>
        <family val="2"/>
      </rPr>
      <t>не следва да надхвърля общо допустимите разходи по проекта.</t>
    </r>
  </si>
  <si>
    <t>** В Таблицата следва да се опишат кумулативно (общо) всички кредити и кредитни споразумения на компанията към момента на кандидатстване съгласно погасителните им планове.</t>
  </si>
  <si>
    <t>Моля прогнозирайте всички други прогнозни финансови разходи в ЛЕВА</t>
  </si>
  <si>
    <r>
      <t xml:space="preserve">При попълване на таблицата следва да се има предвид, че </t>
    </r>
    <r>
      <rPr>
        <b/>
        <i/>
        <sz val="10"/>
        <color rgb="FFFF0000"/>
        <rFont val="Arial"/>
        <family val="2"/>
      </rPr>
      <t>2019 г</t>
    </r>
    <r>
      <rPr>
        <b/>
        <i/>
        <sz val="10"/>
        <rFont val="Arial"/>
        <family val="2"/>
        <charset val="204"/>
      </rPr>
      <t>. е последната приключила година, M, N, N+1, N+2 и N+3 са прогнозни години, при които M е годината на сключване на договор за безвъзмездна финансова помощ (ДБФП), а N е годината на изпълнение на договора/проект. За целите на последващото отчитане на резултатите от проекта M, N, N+1, N+2 и N+3 се приемат за финансови години.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</si>
</sst>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лв.&quot;;[Red]\-#,##0.00\ &quot;лв.&quot;"/>
    <numFmt numFmtId="164" formatCode="0.0000%"/>
    <numFmt numFmtId="165" formatCode="#,##0.0000"/>
  </numFmts>
  <fonts count="34" x14ac:knownFonts="1">
    <font>
      <sz val="11"/>
      <color theme="1"/>
      <name val="Calibri"/>
      <family val="2"/>
      <scheme val="minor"/>
    </font>
    <font>
      <b/>
      <i/>
      <sz val="14"/>
      <name val="Arial"/>
      <family val="2"/>
      <charset val="204"/>
    </font>
    <font>
      <sz val="14"/>
      <name val="Arial"/>
      <family val="2"/>
      <charset val="204"/>
    </font>
    <font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2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i/>
      <sz val="11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9"/>
      <name val="Arial"/>
      <family val="2"/>
    </font>
    <font>
      <b/>
      <sz val="11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color theme="1"/>
      <name val="Calibri"/>
      <family val="2"/>
      <scheme val="minor"/>
    </font>
    <font>
      <b/>
      <i/>
      <sz val="11"/>
      <name val="Arial"/>
      <family val="2"/>
      <charset val="204"/>
    </font>
    <font>
      <sz val="10"/>
      <name val="Times New Roman"/>
      <family val="1"/>
    </font>
    <font>
      <b/>
      <sz val="12"/>
      <color rgb="FF17365D"/>
      <name val="Times New Roman"/>
      <family val="1"/>
    </font>
    <font>
      <b/>
      <sz val="18"/>
      <name val="Arial"/>
      <family val="2"/>
    </font>
    <font>
      <b/>
      <sz val="16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DD7EE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8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4" fontId="4" fillId="0" borderId="2" xfId="0" applyNumberFormat="1" applyFont="1" applyBorder="1" applyProtection="1"/>
    <xf numFmtId="4" fontId="0" fillId="0" borderId="2" xfId="0" applyNumberFormat="1" applyBorder="1" applyProtection="1"/>
    <xf numFmtId="0" fontId="7" fillId="0" borderId="0" xfId="0" applyFont="1" applyProtection="1">
      <protection hidden="1"/>
    </xf>
    <xf numFmtId="4" fontId="4" fillId="3" borderId="2" xfId="0" applyNumberFormat="1" applyFont="1" applyFill="1" applyBorder="1" applyAlignment="1" applyProtection="1">
      <alignment horizontal="center" vertical="center"/>
      <protection hidden="1"/>
    </xf>
    <xf numFmtId="4" fontId="4" fillId="0" borderId="2" xfId="0" applyNumberFormat="1" applyFont="1" applyBorder="1" applyAlignment="1" applyProtection="1">
      <alignment horizontal="center" vertical="center"/>
      <protection hidden="1"/>
    </xf>
    <xf numFmtId="4" fontId="6" fillId="4" borderId="2" xfId="0" applyNumberFormat="1" applyFont="1" applyFill="1" applyBorder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left" vertical="center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3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vertical="center"/>
      <protection locked="0"/>
    </xf>
    <xf numFmtId="2" fontId="7" fillId="0" borderId="2" xfId="0" applyNumberFormat="1" applyFont="1" applyFill="1" applyBorder="1" applyAlignment="1" applyProtection="1">
      <alignment horizontal="right"/>
      <protection locked="0"/>
    </xf>
    <xf numFmtId="49" fontId="7" fillId="3" borderId="2" xfId="0" applyNumberFormat="1" applyFont="1" applyFill="1" applyBorder="1" applyAlignment="1" applyProtection="1">
      <alignment horizontal="center" vertical="center"/>
      <protection locked="0"/>
    </xf>
    <xf numFmtId="3" fontId="7" fillId="3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/>
      <protection locked="0"/>
    </xf>
    <xf numFmtId="49" fontId="7" fillId="4" borderId="2" xfId="0" applyNumberFormat="1" applyFont="1" applyFill="1" applyBorder="1" applyAlignment="1" applyProtection="1">
      <alignment horizontal="center" vertical="center"/>
      <protection locked="0"/>
    </xf>
    <xf numFmtId="3" fontId="6" fillId="4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right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7" fillId="2" borderId="2" xfId="0" applyNumberFormat="1" applyFont="1" applyFill="1" applyBorder="1" applyAlignment="1" applyProtection="1">
      <alignment horizontal="center" vertical="center"/>
      <protection locked="0"/>
    </xf>
    <xf numFmtId="3" fontId="6" fillId="2" borderId="2" xfId="0" applyNumberFormat="1" applyFont="1" applyFill="1" applyBorder="1" applyAlignment="1" applyProtection="1">
      <alignment horizontal="right"/>
      <protection locked="0"/>
    </xf>
    <xf numFmtId="0" fontId="12" fillId="0" borderId="2" xfId="0" applyFont="1" applyFill="1" applyBorder="1" applyAlignment="1" applyProtection="1">
      <alignment horizontal="left" vertical="center"/>
      <protection locked="0"/>
    </xf>
    <xf numFmtId="3" fontId="6" fillId="5" borderId="2" xfId="0" applyNumberFormat="1" applyFont="1" applyFill="1" applyBorder="1" applyAlignment="1" applyProtection="1">
      <alignment horizontal="right"/>
      <protection locked="0"/>
    </xf>
    <xf numFmtId="3" fontId="7" fillId="0" borderId="5" xfId="0" applyNumberFormat="1" applyFont="1" applyFill="1" applyBorder="1" applyAlignment="1" applyProtection="1">
      <alignment horizontal="right"/>
      <protection locked="0"/>
    </xf>
    <xf numFmtId="0" fontId="7" fillId="0" borderId="10" xfId="0" applyFont="1" applyFill="1" applyBorder="1" applyAlignment="1" applyProtection="1">
      <alignment horizontal="left" vertical="center"/>
      <protection locked="0"/>
    </xf>
    <xf numFmtId="49" fontId="7" fillId="0" borderId="11" xfId="0" applyNumberFormat="1" applyFont="1" applyBorder="1" applyAlignment="1" applyProtection="1">
      <alignment horizontal="center" vertical="center"/>
      <protection locked="0"/>
    </xf>
    <xf numFmtId="3" fontId="7" fillId="0" borderId="11" xfId="0" applyNumberFormat="1" applyFont="1" applyFill="1" applyBorder="1" applyAlignment="1" applyProtection="1">
      <alignment horizontal="right"/>
      <protection locked="0"/>
    </xf>
    <xf numFmtId="3" fontId="7" fillId="0" borderId="12" xfId="0" applyNumberFormat="1" applyFont="1" applyFill="1" applyBorder="1" applyAlignment="1" applyProtection="1">
      <alignment horizontal="right"/>
      <protection locked="0"/>
    </xf>
    <xf numFmtId="0" fontId="11" fillId="0" borderId="13" xfId="0" applyFont="1" applyBorder="1" applyProtection="1">
      <protection locked="0"/>
    </xf>
    <xf numFmtId="0" fontId="11" fillId="0" borderId="0" xfId="0" applyFont="1" applyBorder="1" applyProtection="1">
      <protection locked="0"/>
    </xf>
    <xf numFmtId="0" fontId="11" fillId="0" borderId="14" xfId="0" applyFont="1" applyBorder="1" applyProtection="1">
      <protection locked="0"/>
    </xf>
    <xf numFmtId="3" fontId="6" fillId="4" borderId="5" xfId="0" applyNumberFormat="1" applyFont="1" applyFill="1" applyBorder="1" applyAlignment="1" applyProtection="1">
      <alignment horizontal="right"/>
      <protection locked="0"/>
    </xf>
    <xf numFmtId="0" fontId="7" fillId="0" borderId="13" xfId="0" applyFont="1" applyFill="1" applyBorder="1" applyAlignment="1" applyProtection="1">
      <alignment horizontal="left"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3" fontId="7" fillId="0" borderId="0" xfId="0" applyNumberFormat="1" applyFont="1" applyFill="1" applyBorder="1" applyAlignment="1" applyProtection="1">
      <alignment horizontal="right"/>
      <protection locked="0"/>
    </xf>
    <xf numFmtId="3" fontId="7" fillId="0" borderId="14" xfId="0" applyNumberFormat="1" applyFont="1" applyFill="1" applyBorder="1" applyAlignment="1" applyProtection="1">
      <alignment horizontal="right"/>
      <protection locked="0"/>
    </xf>
    <xf numFmtId="3" fontId="6" fillId="2" borderId="5" xfId="0" applyNumberFormat="1" applyFont="1" applyFill="1" applyBorder="1" applyAlignment="1" applyProtection="1">
      <alignment horizontal="right"/>
      <protection locked="0"/>
    </xf>
    <xf numFmtId="3" fontId="6" fillId="5" borderId="5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3" fontId="6" fillId="0" borderId="2" xfId="0" applyNumberFormat="1" applyFont="1" applyBorder="1" applyProtection="1">
      <protection locked="0"/>
    </xf>
    <xf numFmtId="0" fontId="6" fillId="0" borderId="2" xfId="0" applyFont="1" applyFill="1" applyBorder="1" applyAlignment="1" applyProtection="1">
      <alignment vertical="center"/>
      <protection locked="0"/>
    </xf>
    <xf numFmtId="3" fontId="7" fillId="0" borderId="2" xfId="0" applyNumberFormat="1" applyFont="1" applyBorder="1" applyProtection="1">
      <protection locked="0"/>
    </xf>
    <xf numFmtId="0" fontId="7" fillId="0" borderId="2" xfId="0" applyFont="1" applyBorder="1" applyProtection="1">
      <protection locked="0"/>
    </xf>
    <xf numFmtId="3" fontId="7" fillId="5" borderId="2" xfId="0" applyNumberFormat="1" applyFont="1" applyFill="1" applyBorder="1" applyProtection="1"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3" fontId="7" fillId="5" borderId="2" xfId="0" applyNumberFormat="1" applyFont="1" applyFill="1" applyBorder="1" applyAlignment="1" applyProtection="1">
      <alignment horizontal="right"/>
      <protection locked="0"/>
    </xf>
    <xf numFmtId="10" fontId="11" fillId="0" borderId="0" xfId="0" applyNumberFormat="1" applyFont="1" applyProtection="1">
      <protection locked="0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7" fillId="0" borderId="2" xfId="0" applyFont="1" applyFill="1" applyBorder="1" applyProtection="1">
      <protection locked="0"/>
    </xf>
    <xf numFmtId="0" fontId="12" fillId="7" borderId="2" xfId="0" applyFont="1" applyFill="1" applyBorder="1" applyAlignment="1" applyProtection="1">
      <alignment horizontal="left" vertical="center"/>
      <protection locked="0"/>
    </xf>
    <xf numFmtId="49" fontId="7" fillId="7" borderId="2" xfId="0" applyNumberFormat="1" applyFont="1" applyFill="1" applyBorder="1" applyAlignment="1" applyProtection="1">
      <alignment horizontal="center" vertical="center"/>
      <protection locked="0"/>
    </xf>
    <xf numFmtId="3" fontId="6" fillId="5" borderId="2" xfId="0" applyNumberFormat="1" applyFont="1" applyFill="1" applyBorder="1" applyProtection="1">
      <protection locked="0"/>
    </xf>
    <xf numFmtId="3" fontId="6" fillId="7" borderId="2" xfId="0" applyNumberFormat="1" applyFont="1" applyFill="1" applyBorder="1" applyProtection="1"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3" fontId="7" fillId="3" borderId="2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6" fillId="8" borderId="2" xfId="0" applyFont="1" applyFill="1" applyBorder="1" applyAlignment="1" applyProtection="1">
      <alignment horizontal="left" vertical="center"/>
      <protection locked="0"/>
    </xf>
    <xf numFmtId="49" fontId="7" fillId="8" borderId="2" xfId="0" applyNumberFormat="1" applyFont="1" applyFill="1" applyBorder="1" applyAlignment="1" applyProtection="1">
      <alignment horizontal="center" vertical="center"/>
      <protection locked="0"/>
    </xf>
    <xf numFmtId="3" fontId="7" fillId="0" borderId="5" xfId="0" applyNumberFormat="1" applyFont="1" applyBorder="1" applyProtection="1">
      <protection locked="0"/>
    </xf>
    <xf numFmtId="0" fontId="6" fillId="0" borderId="15" xfId="0" applyFont="1" applyFill="1" applyBorder="1" applyAlignment="1" applyProtection="1">
      <alignment horizontal="left" vertical="center" wrapText="1"/>
      <protection locked="0"/>
    </xf>
    <xf numFmtId="49" fontId="7" fillId="0" borderId="15" xfId="0" applyNumberFormat="1" applyFont="1" applyBorder="1" applyAlignment="1" applyProtection="1">
      <alignment horizontal="center" vertical="center"/>
      <protection locked="0"/>
    </xf>
    <xf numFmtId="3" fontId="7" fillId="0" borderId="15" xfId="0" applyNumberFormat="1" applyFont="1" applyBorder="1" applyProtection="1">
      <protection locked="0"/>
    </xf>
    <xf numFmtId="0" fontId="6" fillId="0" borderId="10" xfId="0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Protection="1">
      <protection locked="0"/>
    </xf>
    <xf numFmtId="0" fontId="7" fillId="0" borderId="14" xfId="0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7" fillId="0" borderId="16" xfId="0" applyFont="1" applyBorder="1" applyProtection="1">
      <protection locked="0"/>
    </xf>
    <xf numFmtId="0" fontId="7" fillId="0" borderId="17" xfId="0" applyFont="1" applyBorder="1" applyProtection="1">
      <protection locked="0"/>
    </xf>
    <xf numFmtId="0" fontId="7" fillId="0" borderId="18" xfId="0" applyFont="1" applyBorder="1" applyProtection="1">
      <protection locked="0"/>
    </xf>
    <xf numFmtId="0" fontId="6" fillId="8" borderId="2" xfId="0" applyFont="1" applyFill="1" applyBorder="1" applyAlignment="1" applyProtection="1">
      <alignment horizontal="left" vertical="center" wrapText="1"/>
      <protection locked="0"/>
    </xf>
    <xf numFmtId="3" fontId="6" fillId="8" borderId="2" xfId="0" applyNumberFormat="1" applyFont="1" applyFill="1" applyBorder="1" applyProtection="1">
      <protection locked="0"/>
    </xf>
    <xf numFmtId="0" fontId="6" fillId="8" borderId="6" xfId="0" applyFont="1" applyFill="1" applyBorder="1" applyAlignment="1" applyProtection="1">
      <alignment horizontal="left" vertical="center" wrapText="1"/>
      <protection locked="0"/>
    </xf>
    <xf numFmtId="49" fontId="7" fillId="8" borderId="6" xfId="0" applyNumberFormat="1" applyFont="1" applyFill="1" applyBorder="1" applyAlignment="1" applyProtection="1">
      <alignment horizontal="center" vertical="center"/>
      <protection locked="0"/>
    </xf>
    <xf numFmtId="3" fontId="6" fillId="8" borderId="6" xfId="0" applyNumberFormat="1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3" fontId="6" fillId="0" borderId="0" xfId="0" applyNumberFormat="1" applyFont="1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7" fillId="5" borderId="2" xfId="0" applyFont="1" applyFill="1" applyBorder="1" applyAlignment="1" applyProtection="1">
      <alignment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3" fontId="7" fillId="5" borderId="2" xfId="0" applyNumberFormat="1" applyFont="1" applyFill="1" applyBorder="1" applyAlignment="1" applyProtection="1">
      <alignment wrapText="1"/>
      <protection locked="0"/>
    </xf>
    <xf numFmtId="0" fontId="6" fillId="0" borderId="2" xfId="0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6" fillId="7" borderId="16" xfId="0" applyFont="1" applyFill="1" applyBorder="1" applyAlignment="1" applyProtection="1">
      <alignment horizontal="center" vertical="center"/>
      <protection locked="0"/>
    </xf>
    <xf numFmtId="0" fontId="6" fillId="7" borderId="17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7" borderId="5" xfId="0" applyFont="1" applyFill="1" applyBorder="1" applyAlignment="1" applyProtection="1">
      <alignment horizontal="center" vertical="center"/>
      <protection locked="0"/>
    </xf>
    <xf numFmtId="0" fontId="6" fillId="7" borderId="9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6" fillId="7" borderId="15" xfId="0" applyFont="1" applyFill="1" applyBorder="1" applyAlignment="1" applyProtection="1">
      <alignment horizontal="center" vertical="center"/>
      <protection locked="0"/>
    </xf>
    <xf numFmtId="0" fontId="6" fillId="7" borderId="2" xfId="0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1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4" fontId="0" fillId="0" borderId="2" xfId="0" applyNumberFormat="1" applyBorder="1" applyAlignment="1" applyProtection="1">
      <alignment horizontal="right" vertical="center"/>
      <protection locked="0"/>
    </xf>
    <xf numFmtId="10" fontId="11" fillId="0" borderId="2" xfId="0" applyNumberFormat="1" applyFont="1" applyBorder="1" applyProtection="1">
      <protection locked="0"/>
    </xf>
    <xf numFmtId="0" fontId="4" fillId="3" borderId="0" xfId="0" applyFont="1" applyFill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0" fontId="6" fillId="0" borderId="0" xfId="0" applyFont="1" applyFill="1" applyBorder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right"/>
      <protection locked="0"/>
    </xf>
    <xf numFmtId="49" fontId="6" fillId="0" borderId="0" xfId="0" applyNumberFormat="1" applyFont="1" applyAlignment="1">
      <alignment wrapText="1"/>
    </xf>
    <xf numFmtId="0" fontId="3" fillId="0" borderId="0" xfId="0" applyFont="1" applyAlignment="1" applyProtection="1">
      <alignment horizontal="justify" wrapText="1"/>
      <protection locked="0"/>
    </xf>
    <xf numFmtId="0" fontId="4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9" borderId="15" xfId="0" applyFont="1" applyFill="1" applyBorder="1" applyAlignment="1" applyProtection="1">
      <alignment vertical="center" wrapText="1"/>
      <protection locked="0"/>
    </xf>
    <xf numFmtId="0" fontId="4" fillId="7" borderId="10" xfId="0" applyFont="1" applyFill="1" applyBorder="1" applyAlignment="1" applyProtection="1">
      <alignment horizontal="center" vertical="center" wrapText="1"/>
      <protection locked="0"/>
    </xf>
    <xf numFmtId="0" fontId="6" fillId="7" borderId="10" xfId="0" applyFont="1" applyFill="1" applyBorder="1" applyAlignment="1" applyProtection="1">
      <alignment horizontal="center" vertical="center"/>
      <protection locked="0"/>
    </xf>
    <xf numFmtId="0" fontId="6" fillId="7" borderId="10" xfId="0" applyNumberFormat="1" applyFont="1" applyFill="1" applyBorder="1" applyAlignment="1" applyProtection="1">
      <alignment horizontal="center" vertical="center"/>
      <protection locked="0"/>
    </xf>
    <xf numFmtId="0" fontId="6" fillId="7" borderId="15" xfId="0" applyNumberFormat="1" applyFont="1" applyFill="1" applyBorder="1" applyAlignment="1" applyProtection="1">
      <alignment horizontal="center" vertical="center"/>
      <protection locked="0"/>
    </xf>
    <xf numFmtId="4" fontId="0" fillId="0" borderId="2" xfId="0" applyNumberFormat="1" applyBorder="1" applyAlignment="1" applyProtection="1">
      <alignment horizontal="center"/>
      <protection locked="0"/>
    </xf>
    <xf numFmtId="0" fontId="4" fillId="9" borderId="2" xfId="0" applyFont="1" applyFill="1" applyBorder="1" applyAlignment="1" applyProtection="1">
      <alignment vertical="center" wrapText="1"/>
      <protection locked="0"/>
    </xf>
    <xf numFmtId="4" fontId="4" fillId="9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9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0" fontId="7" fillId="0" borderId="2" xfId="0" applyFont="1" applyBorder="1" applyAlignment="1" applyProtection="1">
      <alignment horizontal="left" wrapText="1"/>
      <protection locked="0"/>
    </xf>
    <xf numFmtId="4" fontId="0" fillId="0" borderId="2" xfId="0" applyNumberFormat="1" applyBorder="1" applyProtection="1">
      <protection locked="0"/>
    </xf>
    <xf numFmtId="4" fontId="4" fillId="9" borderId="2" xfId="0" applyNumberFormat="1" applyFont="1" applyFill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9" fillId="3" borderId="0" xfId="0" applyFont="1" applyFill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4" fontId="21" fillId="0" borderId="2" xfId="0" applyNumberFormat="1" applyFont="1" applyBorder="1" applyAlignment="1" applyProtection="1">
      <alignment horizontal="right" wrapText="1"/>
      <protection locked="0"/>
    </xf>
    <xf numFmtId="4" fontId="21" fillId="0" borderId="2" xfId="0" applyNumberFormat="1" applyFont="1" applyBorder="1" applyAlignment="1" applyProtection="1">
      <alignment horizontal="center" wrapText="1"/>
      <protection locked="0"/>
    </xf>
    <xf numFmtId="0" fontId="4" fillId="10" borderId="2" xfId="0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4" fontId="0" fillId="0" borderId="2" xfId="0" applyNumberFormat="1" applyBorder="1" applyAlignment="1" applyProtection="1">
      <alignment wrapText="1"/>
      <protection locked="0"/>
    </xf>
    <xf numFmtId="4" fontId="0" fillId="0" borderId="2" xfId="0" applyNumberFormat="1" applyFill="1" applyBorder="1" applyAlignment="1" applyProtection="1">
      <alignment wrapText="1"/>
      <protection locked="0"/>
    </xf>
    <xf numFmtId="4" fontId="0" fillId="0" borderId="2" xfId="0" applyNumberFormat="1" applyBorder="1" applyAlignment="1" applyProtection="1">
      <alignment horizontal="center" wrapText="1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4" fillId="7" borderId="2" xfId="0" applyNumberFormat="1" applyFont="1" applyFill="1" applyBorder="1" applyAlignment="1" applyProtection="1">
      <alignment horizontal="center" vertical="center"/>
      <protection locked="0"/>
    </xf>
    <xf numFmtId="10" fontId="0" fillId="0" borderId="2" xfId="0" applyNumberFormat="1" applyBorder="1" applyProtection="1">
      <protection locked="0"/>
    </xf>
    <xf numFmtId="0" fontId="8" fillId="0" borderId="0" xfId="0" applyFont="1" applyProtection="1">
      <protection locked="0"/>
    </xf>
    <xf numFmtId="0" fontId="18" fillId="7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4" fontId="0" fillId="0" borderId="0" xfId="0" applyNumberFormat="1" applyBorder="1" applyProtection="1">
      <protection hidden="1"/>
    </xf>
    <xf numFmtId="4" fontId="0" fillId="0" borderId="0" xfId="0" applyNumberFormat="1" applyBorder="1" applyProtection="1">
      <protection locked="0"/>
    </xf>
    <xf numFmtId="0" fontId="4" fillId="0" borderId="0" xfId="0" applyFont="1" applyAlignment="1" applyProtection="1">
      <alignment horizontal="justify" wrapText="1"/>
      <protection locked="0"/>
    </xf>
    <xf numFmtId="0" fontId="4" fillId="7" borderId="2" xfId="0" applyFont="1" applyFill="1" applyBorder="1" applyAlignment="1" applyProtection="1">
      <alignment vertical="center" wrapText="1"/>
      <protection locked="0"/>
    </xf>
    <xf numFmtId="4" fontId="7" fillId="0" borderId="2" xfId="0" applyNumberFormat="1" applyFont="1" applyBorder="1" applyAlignment="1" applyProtection="1">
      <alignment horizontal="center" vertical="center"/>
      <protection locked="0"/>
    </xf>
    <xf numFmtId="4" fontId="7" fillId="0" borderId="2" xfId="0" applyNumberFormat="1" applyFont="1" applyBorder="1" applyAlignment="1" applyProtection="1">
      <alignment horizontal="center" vertical="center"/>
    </xf>
    <xf numFmtId="0" fontId="17" fillId="0" borderId="0" xfId="0" applyFont="1" applyAlignment="1" applyProtection="1">
      <alignment wrapText="1"/>
      <protection locked="0"/>
    </xf>
    <xf numFmtId="0" fontId="0" fillId="0" borderId="2" xfId="0" applyBorder="1" applyAlignment="1" applyProtection="1">
      <alignment horizontal="right" vertical="center" wrapText="1"/>
      <protection locked="0"/>
    </xf>
    <xf numFmtId="4" fontId="4" fillId="7" borderId="2" xfId="0" applyNumberFormat="1" applyFont="1" applyFill="1" applyBorder="1" applyAlignment="1" applyProtection="1">
      <alignment horizontal="right" vertical="center" wrapText="1"/>
    </xf>
    <xf numFmtId="1" fontId="0" fillId="3" borderId="0" xfId="0" applyNumberFormat="1" applyFill="1" applyBorder="1" applyAlignment="1" applyProtection="1">
      <alignment horizontal="center"/>
      <protection locked="0"/>
    </xf>
    <xf numFmtId="0" fontId="0" fillId="3" borderId="0" xfId="0" applyFill="1" applyBorder="1" applyProtection="1">
      <protection locked="0"/>
    </xf>
    <xf numFmtId="0" fontId="23" fillId="0" borderId="0" xfId="0" applyFont="1" applyProtection="1">
      <protection hidden="1"/>
    </xf>
    <xf numFmtId="0" fontId="23" fillId="0" borderId="0" xfId="0" applyFont="1"/>
    <xf numFmtId="4" fontId="23" fillId="0" borderId="0" xfId="0" applyNumberFormat="1" applyFont="1" applyProtection="1">
      <protection hidden="1"/>
    </xf>
    <xf numFmtId="4" fontId="23" fillId="0" borderId="2" xfId="0" applyNumberFormat="1" applyFont="1" applyBorder="1" applyProtection="1"/>
    <xf numFmtId="0" fontId="23" fillId="0" borderId="0" xfId="0" applyFont="1" applyBorder="1" applyProtection="1">
      <protection hidden="1"/>
    </xf>
    <xf numFmtId="0" fontId="23" fillId="0" borderId="0" xfId="0" applyFont="1" applyBorder="1"/>
    <xf numFmtId="0" fontId="6" fillId="4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justify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 applyFill="1" applyBorder="1" applyProtection="1">
      <protection locked="0"/>
    </xf>
    <xf numFmtId="3" fontId="7" fillId="5" borderId="2" xfId="0" applyNumberFormat="1" applyFont="1" applyFill="1" applyBorder="1" applyAlignment="1" applyProtection="1">
      <alignment vertical="center"/>
      <protection locked="0"/>
    </xf>
    <xf numFmtId="3" fontId="7" fillId="5" borderId="2" xfId="0" applyNumberFormat="1" applyFont="1" applyFill="1" applyBorder="1" applyAlignment="1" applyProtection="1">
      <alignment vertical="center" wrapText="1"/>
      <protection locked="0"/>
    </xf>
    <xf numFmtId="3" fontId="7" fillId="5" borderId="2" xfId="0" applyNumberFormat="1" applyFont="1" applyFill="1" applyBorder="1" applyAlignment="1" applyProtection="1">
      <alignment vertical="center"/>
    </xf>
    <xf numFmtId="0" fontId="29" fillId="0" borderId="0" xfId="0" applyFont="1" applyProtection="1">
      <protection locked="0"/>
    </xf>
    <xf numFmtId="0" fontId="11" fillId="0" borderId="7" xfId="0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 applyProtection="1">
      <alignment horizontal="right" vertical="center" wrapText="1"/>
      <protection locked="0"/>
    </xf>
    <xf numFmtId="4" fontId="11" fillId="0" borderId="2" xfId="0" applyNumberFormat="1" applyFont="1" applyBorder="1" applyAlignment="1" applyProtection="1">
      <alignment horizontal="right" vertical="center"/>
      <protection locked="0"/>
    </xf>
    <xf numFmtId="0" fontId="11" fillId="0" borderId="21" xfId="0" applyFont="1" applyBorder="1" applyAlignment="1" applyProtection="1">
      <alignment horizontal="right" vertical="center" wrapText="1"/>
      <protection locked="0"/>
    </xf>
    <xf numFmtId="0" fontId="11" fillId="0" borderId="22" xfId="0" applyFont="1" applyBorder="1" applyAlignment="1" applyProtection="1">
      <alignment horizontal="right" vertical="center" wrapText="1"/>
      <protection locked="0"/>
    </xf>
    <xf numFmtId="4" fontId="11" fillId="0" borderId="22" xfId="0" applyNumberFormat="1" applyFont="1" applyBorder="1" applyAlignment="1" applyProtection="1">
      <alignment horizontal="right" vertical="center"/>
      <protection locked="0"/>
    </xf>
    <xf numFmtId="4" fontId="11" fillId="0" borderId="22" xfId="0" applyNumberFormat="1" applyFont="1" applyBorder="1" applyAlignment="1" applyProtection="1">
      <alignment horizontal="right" vertical="center"/>
    </xf>
    <xf numFmtId="4" fontId="11" fillId="4" borderId="6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Border="1" applyAlignment="1" applyProtection="1">
      <alignment horizontal="right" vertical="center"/>
      <protection locked="0"/>
    </xf>
    <xf numFmtId="4" fontId="29" fillId="0" borderId="2" xfId="0" applyNumberFormat="1" applyFont="1" applyBorder="1" applyAlignment="1" applyProtection="1">
      <alignment horizontal="righ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right" vertical="center" wrapText="1"/>
      <protection locked="0"/>
    </xf>
    <xf numFmtId="0" fontId="29" fillId="0" borderId="0" xfId="0" applyFont="1" applyBorder="1" applyProtection="1">
      <protection locked="0"/>
    </xf>
    <xf numFmtId="0" fontId="29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right"/>
      <protection locked="0"/>
    </xf>
    <xf numFmtId="49" fontId="4" fillId="0" borderId="0" xfId="0" applyNumberFormat="1" applyFont="1" applyAlignment="1" applyProtection="1">
      <alignment wrapText="1"/>
      <protection locked="0"/>
    </xf>
    <xf numFmtId="0" fontId="4" fillId="0" borderId="0" xfId="0" applyFont="1" applyBorder="1" applyAlignment="1" applyProtection="1">
      <alignment horizontal="right" vertical="center"/>
      <protection locked="0"/>
    </xf>
    <xf numFmtId="0" fontId="15" fillId="12" borderId="0" xfId="0" applyFont="1" applyFill="1" applyBorder="1" applyAlignment="1" applyProtection="1">
      <alignment horizontal="right" vertical="center"/>
      <protection locked="0"/>
    </xf>
    <xf numFmtId="0" fontId="11" fillId="12" borderId="0" xfId="0" applyFont="1" applyFill="1" applyBorder="1" applyProtection="1">
      <protection locked="0"/>
    </xf>
    <xf numFmtId="0" fontId="4" fillId="13" borderId="2" xfId="0" applyFont="1" applyFill="1" applyBorder="1" applyAlignment="1" applyProtection="1">
      <alignment horizontal="center" vertical="center" wrapText="1"/>
      <protection locked="0"/>
    </xf>
    <xf numFmtId="0" fontId="15" fillId="13" borderId="2" xfId="0" applyFont="1" applyFill="1" applyBorder="1" applyAlignment="1" applyProtection="1">
      <alignment horizontal="center" vertical="center" wrapText="1"/>
      <protection locked="0"/>
    </xf>
    <xf numFmtId="0" fontId="19" fillId="13" borderId="7" xfId="0" applyFont="1" applyFill="1" applyBorder="1" applyAlignment="1" applyProtection="1">
      <alignment horizontal="center" vertical="center" wrapText="1"/>
      <protection locked="0"/>
    </xf>
    <xf numFmtId="0" fontId="19" fillId="13" borderId="2" xfId="0" applyFont="1" applyFill="1" applyBorder="1" applyAlignment="1" applyProtection="1">
      <alignment horizontal="center" vertical="center" wrapText="1"/>
      <protection locked="0"/>
    </xf>
    <xf numFmtId="0" fontId="4" fillId="13" borderId="2" xfId="0" applyFont="1" applyFill="1" applyBorder="1" applyAlignment="1" applyProtection="1">
      <alignment vertical="center" wrapText="1"/>
      <protection locked="0"/>
    </xf>
    <xf numFmtId="4" fontId="11" fillId="13" borderId="6" xfId="0" applyNumberFormat="1" applyFont="1" applyFill="1" applyBorder="1" applyAlignment="1" applyProtection="1">
      <alignment horizontal="right" vertical="center"/>
    </xf>
    <xf numFmtId="0" fontId="3" fillId="12" borderId="0" xfId="0" applyFont="1" applyFill="1" applyAlignment="1" applyProtection="1">
      <alignment wrapText="1"/>
      <protection locked="0"/>
    </xf>
    <xf numFmtId="0" fontId="8" fillId="12" borderId="0" xfId="0" applyFont="1" applyFill="1" applyAlignment="1" applyProtection="1">
      <alignment wrapText="1"/>
      <protection locked="0"/>
    </xf>
    <xf numFmtId="0" fontId="11" fillId="12" borderId="0" xfId="0" applyFont="1" applyFill="1" applyProtection="1">
      <protection locked="0"/>
    </xf>
    <xf numFmtId="4" fontId="4" fillId="13" borderId="6" xfId="0" applyNumberFormat="1" applyFont="1" applyFill="1" applyBorder="1" applyAlignment="1" applyProtection="1">
      <alignment horizontal="right" vertical="center"/>
    </xf>
    <xf numFmtId="0" fontId="0" fillId="12" borderId="0" xfId="0" applyFill="1" applyBorder="1" applyProtection="1">
      <protection locked="0"/>
    </xf>
    <xf numFmtId="0" fontId="0" fillId="12" borderId="0" xfId="0" applyFill="1" applyProtection="1">
      <protection locked="0"/>
    </xf>
    <xf numFmtId="0" fontId="3" fillId="12" borderId="0" xfId="0" applyFont="1" applyFill="1" applyAlignment="1" applyProtection="1">
      <alignment horizontal="left"/>
      <protection locked="0"/>
    </xf>
    <xf numFmtId="0" fontId="7" fillId="12" borderId="0" xfId="0" applyFont="1" applyFill="1" applyBorder="1" applyProtection="1">
      <protection locked="0"/>
    </xf>
    <xf numFmtId="0" fontId="7" fillId="12" borderId="0" xfId="0" applyFont="1" applyFill="1" applyProtection="1">
      <protection locked="0"/>
    </xf>
    <xf numFmtId="0" fontId="4" fillId="9" borderId="15" xfId="0" applyFont="1" applyFill="1" applyBorder="1" applyAlignment="1" applyProtection="1">
      <alignment horizontal="center" vertical="center" wrapText="1"/>
      <protection locked="0"/>
    </xf>
    <xf numFmtId="4" fontId="6" fillId="11" borderId="2" xfId="0" applyNumberFormat="1" applyFont="1" applyFill="1" applyBorder="1" applyAlignment="1" applyProtection="1">
      <alignment wrapText="1"/>
    </xf>
    <xf numFmtId="0" fontId="0" fillId="0" borderId="2" xfId="0" applyBorder="1" applyProtection="1">
      <protection locked="0"/>
    </xf>
    <xf numFmtId="0" fontId="7" fillId="0" borderId="2" xfId="0" applyFont="1" applyBorder="1" applyAlignment="1" applyProtection="1">
      <alignment wrapText="1"/>
      <protection locked="0"/>
    </xf>
    <xf numFmtId="0" fontId="0" fillId="0" borderId="2" xfId="0" applyFill="1" applyBorder="1" applyProtection="1">
      <protection locked="0"/>
    </xf>
    <xf numFmtId="0" fontId="6" fillId="0" borderId="2" xfId="0" applyFont="1" applyFill="1" applyBorder="1" applyAlignment="1" applyProtection="1">
      <alignment horizontal="right"/>
      <protection locked="0"/>
    </xf>
    <xf numFmtId="0" fontId="4" fillId="7" borderId="2" xfId="0" applyFont="1" applyFill="1" applyBorder="1" applyAlignment="1" applyProtection="1">
      <alignment horizontal="center" wrapText="1"/>
      <protection locked="0"/>
    </xf>
    <xf numFmtId="0" fontId="8" fillId="0" borderId="2" xfId="0" applyFont="1" applyBorder="1" applyProtection="1">
      <protection locked="0"/>
    </xf>
    <xf numFmtId="0" fontId="32" fillId="0" borderId="2" xfId="0" applyFont="1" applyBorder="1" applyProtection="1">
      <protection locked="0"/>
    </xf>
    <xf numFmtId="0" fontId="32" fillId="0" borderId="2" xfId="0" applyFont="1" applyBorder="1" applyAlignment="1" applyProtection="1">
      <alignment wrapText="1"/>
      <protection locked="0"/>
    </xf>
    <xf numFmtId="0" fontId="8" fillId="0" borderId="2" xfId="0" applyFont="1" applyBorder="1" applyAlignment="1" applyProtection="1">
      <alignment wrapText="1"/>
      <protection locked="0"/>
    </xf>
    <xf numFmtId="0" fontId="8" fillId="0" borderId="2" xfId="0" applyFont="1" applyFill="1" applyBorder="1" applyProtection="1"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6" fillId="0" borderId="2" xfId="0" applyFont="1" applyBorder="1" applyAlignment="1" applyProtection="1">
      <alignment horizontal="right"/>
      <protection locked="0"/>
    </xf>
    <xf numFmtId="0" fontId="21" fillId="0" borderId="2" xfId="0" applyFont="1" applyBorder="1" applyAlignment="1" applyProtection="1">
      <alignment horizontal="center" wrapText="1"/>
      <protection locked="0"/>
    </xf>
    <xf numFmtId="3" fontId="21" fillId="4" borderId="2" xfId="0" applyNumberFormat="1" applyFont="1" applyFill="1" applyBorder="1" applyAlignment="1" applyProtection="1">
      <alignment horizontal="right" wrapText="1"/>
      <protection locked="0"/>
    </xf>
    <xf numFmtId="4" fontId="21" fillId="4" borderId="2" xfId="0" applyNumberFormat="1" applyFont="1" applyFill="1" applyBorder="1" applyAlignment="1" applyProtection="1">
      <alignment horizontal="right" wrapText="1"/>
    </xf>
    <xf numFmtId="0" fontId="32" fillId="12" borderId="0" xfId="0" applyFont="1" applyFill="1" applyProtection="1">
      <protection locked="0"/>
    </xf>
    <xf numFmtId="0" fontId="32" fillId="12" borderId="0" xfId="0" applyFont="1" applyFill="1" applyBorder="1" applyProtection="1">
      <protection locked="0"/>
    </xf>
    <xf numFmtId="0" fontId="8" fillId="12" borderId="0" xfId="0" applyFont="1" applyFill="1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NumberFormat="1" applyFont="1" applyBorder="1" applyAlignment="1" applyProtection="1">
      <alignment horizontal="center"/>
      <protection locked="0"/>
    </xf>
    <xf numFmtId="0" fontId="7" fillId="12" borderId="0" xfId="0" applyNumberFormat="1" applyFont="1" applyFill="1" applyBorder="1" applyAlignment="1" applyProtection="1">
      <alignment horizontal="center"/>
      <protection locked="0"/>
    </xf>
    <xf numFmtId="0" fontId="6" fillId="12" borderId="0" xfId="0" applyFont="1" applyFill="1" applyBorder="1" applyAlignment="1" applyProtection="1">
      <alignment horizontal="center" vertical="center"/>
      <protection locked="0"/>
    </xf>
    <xf numFmtId="4" fontId="0" fillId="12" borderId="0" xfId="0" applyNumberFormat="1" applyFill="1" applyBorder="1" applyProtection="1">
      <protection hidden="1"/>
    </xf>
    <xf numFmtId="4" fontId="0" fillId="12" borderId="0" xfId="0" applyNumberFormat="1" applyFill="1" applyBorder="1" applyProtection="1">
      <protection locked="0"/>
    </xf>
    <xf numFmtId="0" fontId="5" fillId="12" borderId="0" xfId="0" applyFont="1" applyFill="1" applyProtection="1">
      <protection locked="0"/>
    </xf>
    <xf numFmtId="0" fontId="12" fillId="12" borderId="0" xfId="0" applyFont="1" applyFill="1" applyAlignment="1" applyProtection="1">
      <alignment horizontal="left" wrapText="1"/>
      <protection locked="0"/>
    </xf>
    <xf numFmtId="0" fontId="5" fillId="12" borderId="0" xfId="0" applyFont="1" applyFill="1" applyAlignment="1" applyProtection="1">
      <alignment horizontal="left" wrapText="1"/>
      <protection locked="0"/>
    </xf>
    <xf numFmtId="0" fontId="3" fillId="12" borderId="0" xfId="0" applyFont="1" applyFill="1" applyAlignment="1" applyProtection="1">
      <alignment horizontal="justify" wrapText="1"/>
      <protection locked="0"/>
    </xf>
    <xf numFmtId="0" fontId="6" fillId="0" borderId="0" xfId="0" applyFont="1" applyProtection="1">
      <protection locked="0"/>
    </xf>
    <xf numFmtId="0" fontId="0" fillId="12" borderId="0" xfId="0" applyFill="1" applyBorder="1" applyAlignment="1" applyProtection="1">
      <alignment horizontal="center"/>
      <protection locked="0"/>
    </xf>
    <xf numFmtId="0" fontId="32" fillId="0" borderId="0" xfId="0" applyFont="1" applyProtection="1">
      <protection hidden="1"/>
    </xf>
    <xf numFmtId="0" fontId="16" fillId="0" borderId="0" xfId="0" applyFont="1" applyProtection="1">
      <protection hidden="1"/>
    </xf>
    <xf numFmtId="0" fontId="32" fillId="0" borderId="0" xfId="0" applyFont="1" applyFill="1" applyBorder="1" applyProtection="1">
      <protection hidden="1"/>
    </xf>
    <xf numFmtId="4" fontId="32" fillId="0" borderId="2" xfId="0" applyNumberFormat="1" applyFont="1" applyBorder="1" applyProtection="1"/>
    <xf numFmtId="0" fontId="32" fillId="0" borderId="0" xfId="0" applyFont="1" applyBorder="1" applyProtection="1">
      <protection hidden="1"/>
    </xf>
    <xf numFmtId="0" fontId="3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4" fontId="4" fillId="3" borderId="2" xfId="0" applyNumberFormat="1" applyFont="1" applyFill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4" fontId="8" fillId="0" borderId="2" xfId="0" applyNumberFormat="1" applyFont="1" applyBorder="1" applyProtection="1">
      <protection hidden="1"/>
    </xf>
    <xf numFmtId="4" fontId="8" fillId="0" borderId="2" xfId="0" applyNumberFormat="1" applyFont="1" applyBorder="1" applyProtection="1"/>
    <xf numFmtId="4" fontId="4" fillId="0" borderId="2" xfId="0" applyNumberFormat="1" applyFont="1" applyBorder="1" applyProtection="1">
      <protection hidden="1"/>
    </xf>
    <xf numFmtId="8" fontId="32" fillId="0" borderId="0" xfId="0" applyNumberFormat="1" applyFont="1" applyProtection="1">
      <protection hidden="1"/>
    </xf>
    <xf numFmtId="164" fontId="4" fillId="0" borderId="2" xfId="0" applyNumberFormat="1" applyFont="1" applyBorder="1" applyProtection="1"/>
    <xf numFmtId="0" fontId="4" fillId="0" borderId="0" xfId="0" applyFont="1" applyBorder="1" applyProtection="1">
      <protection hidden="1"/>
    </xf>
    <xf numFmtId="164" fontId="4" fillId="0" borderId="0" xfId="0" applyNumberFormat="1" applyFont="1" applyBorder="1" applyProtection="1">
      <protection hidden="1"/>
    </xf>
    <xf numFmtId="9" fontId="32" fillId="0" borderId="0" xfId="0" applyNumberFormat="1" applyFont="1" applyProtection="1">
      <protection hidden="1"/>
    </xf>
    <xf numFmtId="165" fontId="4" fillId="0" borderId="7" xfId="0" applyNumberFormat="1" applyFont="1" applyBorder="1" applyAlignment="1" applyProtection="1">
      <alignment wrapText="1"/>
    </xf>
    <xf numFmtId="164" fontId="4" fillId="0" borderId="0" xfId="0" applyNumberFormat="1" applyFont="1" applyBorder="1" applyAlignment="1" applyProtection="1">
      <protection hidden="1"/>
    </xf>
    <xf numFmtId="4" fontId="4" fillId="0" borderId="7" xfId="0" applyNumberFormat="1" applyFont="1" applyBorder="1" applyAlignment="1" applyProtection="1">
      <alignment wrapText="1"/>
    </xf>
    <xf numFmtId="165" fontId="4" fillId="0" borderId="2" xfId="0" applyNumberFormat="1" applyFont="1" applyBorder="1" applyProtection="1"/>
    <xf numFmtId="0" fontId="29" fillId="0" borderId="0" xfId="0" applyFont="1" applyProtection="1">
      <protection hidden="1"/>
    </xf>
    <xf numFmtId="0" fontId="4" fillId="13" borderId="2" xfId="0" applyFont="1" applyFill="1" applyBorder="1" applyAlignment="1" applyProtection="1">
      <alignment horizontal="center" vertical="center"/>
      <protection hidden="1"/>
    </xf>
    <xf numFmtId="0" fontId="4" fillId="13" borderId="2" xfId="0" applyFont="1" applyFill="1" applyBorder="1" applyAlignment="1" applyProtection="1">
      <alignment horizontal="center" wrapText="1"/>
      <protection hidden="1"/>
    </xf>
    <xf numFmtId="0" fontId="4" fillId="13" borderId="2" xfId="0" applyNumberFormat="1" applyFont="1" applyFill="1" applyBorder="1" applyAlignment="1" applyProtection="1">
      <alignment horizontal="center" vertical="center"/>
      <protection hidden="1"/>
    </xf>
    <xf numFmtId="0" fontId="8" fillId="13" borderId="2" xfId="0" applyFont="1" applyFill="1" applyBorder="1" applyAlignment="1" applyProtection="1">
      <alignment horizontal="center"/>
      <protection hidden="1"/>
    </xf>
    <xf numFmtId="0" fontId="4" fillId="0" borderId="2" xfId="0" applyFont="1" applyBorder="1" applyProtection="1">
      <protection hidden="1"/>
    </xf>
    <xf numFmtId="4" fontId="32" fillId="0" borderId="2" xfId="0" applyNumberFormat="1" applyFont="1" applyBorder="1" applyProtection="1">
      <protection hidden="1"/>
    </xf>
    <xf numFmtId="4" fontId="23" fillId="0" borderId="2" xfId="0" applyNumberFormat="1" applyFont="1" applyBorder="1" applyProtection="1">
      <protection hidden="1"/>
    </xf>
    <xf numFmtId="0" fontId="32" fillId="0" borderId="2" xfId="0" applyFont="1" applyBorder="1" applyProtection="1">
      <protection hidden="1"/>
    </xf>
    <xf numFmtId="0" fontId="8" fillId="0" borderId="2" xfId="0" applyFont="1" applyBorder="1" applyAlignment="1" applyProtection="1">
      <alignment horizontal="left"/>
      <protection hidden="1"/>
    </xf>
    <xf numFmtId="0" fontId="8" fillId="3" borderId="2" xfId="0" applyFont="1" applyFill="1" applyBorder="1" applyProtection="1">
      <protection hidden="1"/>
    </xf>
    <xf numFmtId="4" fontId="32" fillId="3" borderId="2" xfId="0" applyNumberFormat="1" applyFont="1" applyFill="1" applyBorder="1" applyProtection="1"/>
    <xf numFmtId="4" fontId="23" fillId="3" borderId="2" xfId="0" applyNumberFormat="1" applyFont="1" applyFill="1" applyBorder="1" applyProtection="1"/>
    <xf numFmtId="0" fontId="8" fillId="0" borderId="2" xfId="0" applyFont="1" applyBorder="1" applyProtection="1">
      <protection hidden="1"/>
    </xf>
    <xf numFmtId="0" fontId="8" fillId="0" borderId="2" xfId="0" applyFont="1" applyFill="1" applyBorder="1" applyAlignment="1" applyProtection="1">
      <alignment vertical="center" wrapText="1"/>
      <protection hidden="1"/>
    </xf>
    <xf numFmtId="0" fontId="8" fillId="3" borderId="2" xfId="0" applyFont="1" applyFill="1" applyBorder="1" applyAlignment="1" applyProtection="1">
      <alignment horizontal="left" indent="1"/>
      <protection hidden="1"/>
    </xf>
    <xf numFmtId="0" fontId="8" fillId="0" borderId="2" xfId="0" applyFont="1" applyBorder="1" applyAlignment="1" applyProtection="1">
      <alignment vertical="center" wrapText="1"/>
      <protection hidden="1"/>
    </xf>
    <xf numFmtId="0" fontId="4" fillId="13" borderId="2" xfId="0" applyFont="1" applyFill="1" applyBorder="1" applyAlignment="1" applyProtection="1">
      <alignment wrapText="1"/>
      <protection hidden="1"/>
    </xf>
    <xf numFmtId="4" fontId="32" fillId="13" borderId="2" xfId="0" applyNumberFormat="1" applyFont="1" applyFill="1" applyBorder="1" applyProtection="1"/>
    <xf numFmtId="4" fontId="23" fillId="13" borderId="2" xfId="0" applyNumberFormat="1" applyFont="1" applyFill="1" applyBorder="1" applyProtection="1"/>
    <xf numFmtId="0" fontId="4" fillId="13" borderId="2" xfId="0" applyFont="1" applyFill="1" applyBorder="1" applyProtection="1">
      <protection hidden="1"/>
    </xf>
    <xf numFmtId="4" fontId="4" fillId="13" borderId="2" xfId="0" applyNumberFormat="1" applyFont="1" applyFill="1" applyBorder="1" applyProtection="1"/>
    <xf numFmtId="0" fontId="8" fillId="13" borderId="2" xfId="0" applyFont="1" applyFill="1" applyBorder="1" applyProtection="1">
      <protection hidden="1"/>
    </xf>
    <xf numFmtId="0" fontId="4" fillId="13" borderId="2" xfId="0" applyFont="1" applyFill="1" applyBorder="1" applyAlignment="1" applyProtection="1">
      <alignment horizontal="center"/>
      <protection hidden="1"/>
    </xf>
    <xf numFmtId="4" fontId="8" fillId="13" borderId="2" xfId="0" applyNumberFormat="1" applyFont="1" applyFill="1" applyBorder="1" applyProtection="1"/>
    <xf numFmtId="4" fontId="8" fillId="13" borderId="2" xfId="0" applyNumberFormat="1" applyFont="1" applyFill="1" applyBorder="1" applyAlignment="1" applyProtection="1"/>
    <xf numFmtId="4" fontId="8" fillId="13" borderId="2" xfId="0" applyNumberFormat="1" applyFont="1" applyFill="1" applyBorder="1" applyAlignment="1" applyProtection="1">
      <protection hidden="1"/>
    </xf>
    <xf numFmtId="0" fontId="4" fillId="13" borderId="2" xfId="0" applyFont="1" applyFill="1" applyBorder="1" applyAlignment="1" applyProtection="1">
      <alignment horizontal="left" vertical="center" wrapText="1"/>
      <protection hidden="1"/>
    </xf>
    <xf numFmtId="0" fontId="4" fillId="13" borderId="7" xfId="0" applyFont="1" applyFill="1" applyBorder="1" applyProtection="1"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13" borderId="7" xfId="0" applyFont="1" applyFill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32" fillId="0" borderId="0" xfId="0" applyFont="1" applyAlignment="1" applyProtection="1">
      <alignment vertical="center"/>
      <protection hidden="1"/>
    </xf>
    <xf numFmtId="0" fontId="28" fillId="0" borderId="0" xfId="0" applyFont="1" applyAlignment="1">
      <alignment horizontal="center" wrapText="1"/>
    </xf>
    <xf numFmtId="0" fontId="27" fillId="0" borderId="0" xfId="0" applyFont="1" applyFill="1" applyAlignment="1">
      <alignment horizontal="center" wrapText="1"/>
    </xf>
    <xf numFmtId="0" fontId="2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6" fillId="0" borderId="0" xfId="0" applyFont="1" applyBorder="1" applyAlignment="1" applyProtection="1">
      <alignment horizontal="center"/>
      <protection locked="0"/>
    </xf>
    <xf numFmtId="0" fontId="6" fillId="4" borderId="2" xfId="0" applyFont="1" applyFill="1" applyBorder="1" applyAlignment="1" applyProtection="1">
      <alignment horizontal="center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horizontal="center"/>
      <protection locked="0"/>
    </xf>
    <xf numFmtId="0" fontId="4" fillId="4" borderId="8" xfId="0" applyFont="1" applyFill="1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"/>
      <protection locked="0"/>
    </xf>
    <xf numFmtId="0" fontId="4" fillId="4" borderId="2" xfId="0" applyFont="1" applyFill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6" fillId="6" borderId="2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 applyProtection="1">
      <alignment horizontal="center"/>
      <protection locked="0"/>
    </xf>
    <xf numFmtId="0" fontId="4" fillId="6" borderId="8" xfId="0" applyFont="1" applyFill="1" applyBorder="1" applyAlignment="1" applyProtection="1">
      <alignment horizontal="center"/>
      <protection locked="0"/>
    </xf>
    <xf numFmtId="0" fontId="4" fillId="6" borderId="9" xfId="0" applyFont="1" applyFill="1" applyBorder="1" applyAlignment="1" applyProtection="1">
      <alignment horizontal="center"/>
      <protection locked="0"/>
    </xf>
    <xf numFmtId="0" fontId="4" fillId="6" borderId="2" xfId="0" applyFont="1" applyFill="1" applyBorder="1" applyAlignment="1" applyProtection="1">
      <alignment horizontal="center"/>
      <protection locked="0"/>
    </xf>
    <xf numFmtId="0" fontId="7" fillId="12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4" fillId="6" borderId="2" xfId="0" applyFont="1" applyFill="1" applyBorder="1" applyAlignment="1" applyProtection="1">
      <alignment horizontal="center" wrapText="1"/>
      <protection locked="0"/>
    </xf>
    <xf numFmtId="0" fontId="4" fillId="6" borderId="15" xfId="0" applyFont="1" applyFill="1" applyBorder="1" applyAlignment="1" applyProtection="1">
      <alignment horizontal="center" vertical="center" wrapText="1"/>
      <protection locked="0"/>
    </xf>
    <xf numFmtId="0" fontId="4" fillId="6" borderId="6" xfId="0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 applyProtection="1">
      <alignment horizontal="center" wrapText="1"/>
      <protection locked="0"/>
    </xf>
    <xf numFmtId="0" fontId="4" fillId="6" borderId="8" xfId="0" applyFont="1" applyFill="1" applyBorder="1" applyAlignment="1" applyProtection="1">
      <alignment horizontal="center" wrapText="1"/>
      <protection locked="0"/>
    </xf>
    <xf numFmtId="0" fontId="4" fillId="6" borderId="9" xfId="0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6" fillId="7" borderId="2" xfId="0" applyFont="1" applyFill="1" applyBorder="1" applyAlignment="1" applyProtection="1">
      <alignment horizontal="center" vertical="center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wrapText="1"/>
      <protection locked="0"/>
    </xf>
    <xf numFmtId="0" fontId="30" fillId="0" borderId="0" xfId="0" applyFont="1" applyAlignment="1">
      <alignment wrapText="1"/>
    </xf>
    <xf numFmtId="49" fontId="16" fillId="12" borderId="0" xfId="0" applyNumberFormat="1" applyFont="1" applyFill="1" applyBorder="1" applyAlignment="1" applyProtection="1">
      <alignment horizontal="left" vertical="center" wrapText="1"/>
      <protection locked="0"/>
    </xf>
    <xf numFmtId="0" fontId="31" fillId="12" borderId="0" xfId="0" applyFont="1" applyFill="1" applyAlignment="1">
      <alignment wrapText="1"/>
    </xf>
    <xf numFmtId="0" fontId="3" fillId="0" borderId="0" xfId="0" applyFont="1" applyAlignment="1" applyProtection="1">
      <alignment horizontal="justify" wrapText="1"/>
      <protection locked="0"/>
    </xf>
    <xf numFmtId="0" fontId="15" fillId="13" borderId="3" xfId="0" applyFont="1" applyFill="1" applyBorder="1" applyAlignment="1" applyProtection="1">
      <alignment horizontal="center" vertical="center" wrapText="1"/>
      <protection locked="0"/>
    </xf>
    <xf numFmtId="0" fontId="15" fillId="13" borderId="7" xfId="0" applyFont="1" applyFill="1" applyBorder="1" applyAlignment="1" applyProtection="1">
      <alignment horizontal="center" vertical="center" wrapText="1"/>
      <protection locked="0"/>
    </xf>
    <xf numFmtId="0" fontId="15" fillId="13" borderId="4" xfId="0" applyFont="1" applyFill="1" applyBorder="1" applyAlignment="1" applyProtection="1">
      <alignment horizontal="center" vertical="center" wrapText="1"/>
      <protection locked="0"/>
    </xf>
    <xf numFmtId="0" fontId="15" fillId="13" borderId="2" xfId="0" applyFont="1" applyFill="1" applyBorder="1" applyAlignment="1" applyProtection="1">
      <alignment horizontal="center" vertical="center" wrapText="1"/>
      <protection locked="0"/>
    </xf>
    <xf numFmtId="0" fontId="15" fillId="13" borderId="4" xfId="0" applyFont="1" applyFill="1" applyBorder="1" applyAlignment="1" applyProtection="1">
      <alignment horizontal="center" vertical="center"/>
      <protection locked="0"/>
    </xf>
    <xf numFmtId="0" fontId="15" fillId="13" borderId="19" xfId="0" applyFont="1" applyFill="1" applyBorder="1" applyAlignment="1" applyProtection="1">
      <alignment horizontal="center" vertical="center" wrapText="1"/>
      <protection locked="0"/>
    </xf>
    <xf numFmtId="0" fontId="15" fillId="13" borderId="20" xfId="0" applyFont="1" applyFill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right" vertical="center"/>
      <protection locked="0"/>
    </xf>
    <xf numFmtId="0" fontId="15" fillId="0" borderId="24" xfId="0" applyFont="1" applyBorder="1" applyAlignment="1" applyProtection="1">
      <alignment horizontal="right" vertical="center"/>
      <protection locked="0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7" xfId="0" applyFont="1" applyBorder="1" applyAlignment="1" applyProtection="1">
      <alignment horizontal="center"/>
      <protection locked="0"/>
    </xf>
    <xf numFmtId="0" fontId="15" fillId="0" borderId="2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/>
      <protection locked="0"/>
    </xf>
    <xf numFmtId="0" fontId="15" fillId="0" borderId="8" xfId="0" applyFont="1" applyBorder="1" applyAlignment="1" applyProtection="1">
      <alignment horizontal="center"/>
      <protection locked="0"/>
    </xf>
    <xf numFmtId="49" fontId="15" fillId="0" borderId="1" xfId="0" applyNumberFormat="1" applyFont="1" applyBorder="1" applyAlignment="1" applyProtection="1">
      <alignment horizontal="center"/>
      <protection locked="0"/>
    </xf>
    <xf numFmtId="49" fontId="15" fillId="0" borderId="8" xfId="0" applyNumberFormat="1" applyFont="1" applyBorder="1" applyAlignment="1" applyProtection="1">
      <alignment horizontal="center"/>
      <protection locked="0"/>
    </xf>
    <xf numFmtId="0" fontId="3" fillId="12" borderId="0" xfId="0" applyFont="1" applyFill="1" applyBorder="1" applyAlignment="1" applyProtection="1">
      <alignment horizontal="left" vertical="center" wrapText="1"/>
      <protection locked="0"/>
    </xf>
    <xf numFmtId="0" fontId="8" fillId="12" borderId="0" xfId="0" applyFont="1" applyFill="1" applyAlignment="1" applyProtection="1">
      <alignment wrapText="1"/>
      <protection locked="0"/>
    </xf>
    <xf numFmtId="0" fontId="3" fillId="12" borderId="0" xfId="0" applyFont="1" applyFill="1" applyAlignment="1" applyProtection="1">
      <alignment horizontal="justify" wrapText="1"/>
      <protection locked="0"/>
    </xf>
    <xf numFmtId="0" fontId="3" fillId="12" borderId="0" xfId="0" applyFont="1" applyFill="1" applyAlignment="1" applyProtection="1">
      <alignment horizontal="left" wrapText="1"/>
      <protection locked="0"/>
    </xf>
    <xf numFmtId="49" fontId="4" fillId="12" borderId="0" xfId="0" applyNumberFormat="1" applyFont="1" applyFill="1" applyAlignment="1" applyProtection="1">
      <alignment wrapText="1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13" borderId="5" xfId="0" applyFont="1" applyFill="1" applyBorder="1" applyAlignment="1" applyProtection="1">
      <alignment vertical="center" wrapText="1"/>
      <protection locked="0"/>
    </xf>
    <xf numFmtId="0" fontId="29" fillId="13" borderId="9" xfId="0" applyFont="1" applyFill="1" applyBorder="1" applyAlignment="1" applyProtection="1">
      <alignment vertical="center" wrapText="1"/>
      <protection locked="0"/>
    </xf>
    <xf numFmtId="0" fontId="0" fillId="12" borderId="0" xfId="0" applyFill="1" applyAlignment="1">
      <alignment wrapText="1"/>
    </xf>
    <xf numFmtId="0" fontId="0" fillId="0" borderId="0" xfId="0" applyAlignment="1"/>
    <xf numFmtId="0" fontId="16" fillId="12" borderId="0" xfId="0" applyFont="1" applyFill="1" applyAlignment="1" applyProtection="1">
      <alignment horizontal="left" wrapText="1"/>
      <protection locked="0"/>
    </xf>
    <xf numFmtId="49" fontId="12" fillId="12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12" borderId="0" xfId="0" applyNumberFormat="1" applyFont="1" applyFill="1" applyAlignment="1">
      <alignment wrapText="1"/>
    </xf>
    <xf numFmtId="0" fontId="3" fillId="12" borderId="0" xfId="0" applyFont="1" applyFill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wrapText="1"/>
      <protection locked="0"/>
    </xf>
    <xf numFmtId="0" fontId="21" fillId="0" borderId="2" xfId="0" applyFont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left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5" fillId="12" borderId="0" xfId="0" applyFont="1" applyFill="1" applyAlignment="1" applyProtection="1">
      <alignment horizontal="justify" wrapText="1"/>
      <protection locked="0"/>
    </xf>
    <xf numFmtId="0" fontId="4" fillId="0" borderId="0" xfId="0" applyFont="1" applyAlignment="1" applyProtection="1">
      <alignment horizontal="justify" wrapText="1"/>
      <protection locked="0"/>
    </xf>
    <xf numFmtId="0" fontId="12" fillId="12" borderId="0" xfId="0" applyFont="1" applyFill="1" applyAlignment="1" applyProtection="1">
      <alignment horizontal="left" wrapText="1"/>
      <protection locked="0"/>
    </xf>
    <xf numFmtId="0" fontId="5" fillId="12" borderId="0" xfId="0" applyFont="1" applyFill="1" applyAlignment="1" applyProtection="1">
      <alignment horizontal="left" wrapText="1"/>
      <protection locked="0"/>
    </xf>
    <xf numFmtId="164" fontId="4" fillId="0" borderId="5" xfId="0" applyNumberFormat="1" applyFont="1" applyBorder="1" applyAlignment="1" applyProtection="1"/>
    <xf numFmtId="164" fontId="4" fillId="0" borderId="8" xfId="0" applyNumberFormat="1" applyFont="1" applyBorder="1" applyAlignment="1" applyProtection="1"/>
    <xf numFmtId="164" fontId="4" fillId="0" borderId="9" xfId="0" applyNumberFormat="1" applyFont="1" applyBorder="1" applyAlignment="1" applyProtection="1"/>
    <xf numFmtId="164" fontId="4" fillId="0" borderId="1" xfId="0" applyNumberFormat="1" applyFont="1" applyBorder="1" applyAlignment="1" applyProtection="1">
      <alignment wrapText="1"/>
    </xf>
    <xf numFmtId="164" fontId="32" fillId="0" borderId="8" xfId="0" applyNumberFormat="1" applyFont="1" applyBorder="1" applyAlignment="1" applyProtection="1">
      <alignment wrapText="1"/>
    </xf>
    <xf numFmtId="164" fontId="32" fillId="0" borderId="9" xfId="0" applyNumberFormat="1" applyFont="1" applyBorder="1" applyAlignment="1" applyProtection="1">
      <alignment wrapText="1"/>
    </xf>
  </cellXfs>
  <cellStyles count="1">
    <cellStyle name="Нормален" xfId="0" builtinId="0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0</xdr:row>
      <xdr:rowOff>95250</xdr:rowOff>
    </xdr:from>
    <xdr:to>
      <xdr:col>4</xdr:col>
      <xdr:colOff>1409700</xdr:colOff>
      <xdr:row>3</xdr:row>
      <xdr:rowOff>133350</xdr:rowOff>
    </xdr:to>
    <xdr:pic>
      <xdr:nvPicPr>
        <xdr:cNvPr id="7" name="image5.jpe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8350" y="95250"/>
          <a:ext cx="13144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257175</xdr:colOff>
      <xdr:row>0</xdr:row>
      <xdr:rowOff>142875</xdr:rowOff>
    </xdr:from>
    <xdr:to>
      <xdr:col>0</xdr:col>
      <xdr:colOff>1209675</xdr:colOff>
      <xdr:row>4</xdr:row>
      <xdr:rowOff>19050</xdr:rowOff>
    </xdr:to>
    <xdr:pic>
      <xdr:nvPicPr>
        <xdr:cNvPr id="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2875"/>
          <a:ext cx="9525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219075</xdr:colOff>
      <xdr:row>0</xdr:row>
      <xdr:rowOff>114300</xdr:rowOff>
    </xdr:from>
    <xdr:to>
      <xdr:col>2</xdr:col>
      <xdr:colOff>1171575</xdr:colOff>
      <xdr:row>4</xdr:row>
      <xdr:rowOff>0</xdr:rowOff>
    </xdr:to>
    <xdr:pic>
      <xdr:nvPicPr>
        <xdr:cNvPr id="9" name="Picture 3" descr="mig-b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114300"/>
          <a:ext cx="952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-1/Desktop/&#1052;&#1048;&#1043;%20&#1040;&#1074;&#1088;&#1077;&#1085;%20&#1041;&#1077;&#1083;&#1086;&#1089;&#1083;&#1072;&#1074;/&#1055;&#1056;&#1054;&#1062;&#1045;&#1044;&#1059;&#1056;&#1048;/&#1054;&#1055;&#1048;&#1050;%20&#1087;&#1088;&#1086;&#1080;&#1074;&#1086;&#1076;&#1089;&#1090;&#1074;&#1077;&#1085;%20&#1082;&#1072;&#1087;&#1072;&#1094;&#1080;&#1090;&#1077;&#1090;/&#1076;&#1086;&#1082;&#1091;&#1084;&#1077;&#1085;&#1090;&#1080;%20&#1079;&#1072;%20&#1087;&#1086;&#1087;&#1098;&#1083;&#1074;&#1072;&#1085;&#1077;/Prilojenie%205_Business%20plan_O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лавна страница"/>
      <sheetName val="Счетоводни отчети 2014-2016"/>
      <sheetName val="Персонал"/>
      <sheetName val="Прогнозни приходи"/>
      <sheetName val="Прогн. разходи без амор. и фин."/>
      <sheetName val="Прогнозна амортизация"/>
      <sheetName val="Прогнозни финансови разходи"/>
      <sheetName val="Прогнозни ОПР и ОПП"/>
      <sheetName val="I."/>
      <sheetName val="II"/>
      <sheetName val="III"/>
      <sheetName val="IV"/>
      <sheetName val="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5">
          <cell r="B65">
            <v>0</v>
          </cell>
          <cell r="F65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K32" sqref="K32"/>
    </sheetView>
  </sheetViews>
  <sheetFormatPr defaultRowHeight="15" x14ac:dyDescent="0.25"/>
  <cols>
    <col min="1" max="6" width="20.5703125" customWidth="1"/>
  </cols>
  <sheetData>
    <row r="1" spans="1:6" x14ac:dyDescent="0.25">
      <c r="A1" s="330"/>
      <c r="B1" s="331"/>
      <c r="C1" s="332"/>
      <c r="D1" s="331"/>
      <c r="E1" s="330"/>
    </row>
    <row r="2" spans="1:6" x14ac:dyDescent="0.25">
      <c r="A2" s="330"/>
      <c r="B2" s="331"/>
      <c r="C2" s="332"/>
      <c r="D2" s="331"/>
      <c r="E2" s="330"/>
    </row>
    <row r="3" spans="1:6" x14ac:dyDescent="0.25">
      <c r="A3" s="330"/>
      <c r="B3" s="331"/>
      <c r="C3" s="332"/>
      <c r="D3" s="331"/>
      <c r="E3" s="330"/>
    </row>
    <row r="4" spans="1:6" x14ac:dyDescent="0.25">
      <c r="A4" s="330"/>
      <c r="B4" s="331"/>
      <c r="C4" s="332"/>
      <c r="D4" s="331"/>
      <c r="E4" s="330"/>
    </row>
    <row r="5" spans="1:6" ht="15.75" x14ac:dyDescent="0.25">
      <c r="A5" s="324"/>
      <c r="B5" s="325"/>
      <c r="C5" s="325"/>
      <c r="D5" s="325"/>
      <c r="E5" s="325"/>
    </row>
    <row r="7" spans="1:6" x14ac:dyDescent="0.25">
      <c r="A7" s="192"/>
      <c r="B7" s="192"/>
      <c r="C7" s="192"/>
      <c r="D7" s="192"/>
      <c r="E7" s="193" t="s">
        <v>467</v>
      </c>
    </row>
    <row r="8" spans="1:6" x14ac:dyDescent="0.25">
      <c r="E8" s="13"/>
    </row>
    <row r="10" spans="1:6" ht="33" customHeight="1" x14ac:dyDescent="0.4">
      <c r="A10" s="328" t="s">
        <v>59</v>
      </c>
      <c r="B10" s="329"/>
      <c r="C10" s="329"/>
      <c r="D10" s="329"/>
      <c r="E10" s="329"/>
      <c r="F10" s="186"/>
    </row>
    <row r="12" spans="1:6" ht="102" customHeight="1" x14ac:dyDescent="0.4">
      <c r="A12" s="326" t="s">
        <v>60</v>
      </c>
      <c r="B12" s="327"/>
      <c r="C12" s="327"/>
      <c r="D12" s="327"/>
      <c r="E12" s="327"/>
      <c r="F12" s="187"/>
    </row>
    <row r="13" spans="1:6" ht="15" customHeight="1" x14ac:dyDescent="0.4">
      <c r="A13" s="188"/>
      <c r="B13" s="14"/>
      <c r="C13" s="14"/>
      <c r="D13" s="14"/>
      <c r="E13" s="14"/>
    </row>
    <row r="14" spans="1:6" x14ac:dyDescent="0.25">
      <c r="A14" s="326" t="s">
        <v>469</v>
      </c>
      <c r="B14" s="326"/>
      <c r="C14" s="326"/>
      <c r="D14" s="326"/>
      <c r="E14" s="326"/>
    </row>
    <row r="15" spans="1:6" ht="26.25" x14ac:dyDescent="0.4">
      <c r="A15" s="326"/>
      <c r="B15" s="326"/>
      <c r="C15" s="326"/>
      <c r="D15" s="326"/>
      <c r="E15" s="326"/>
      <c r="F15" s="186"/>
    </row>
    <row r="16" spans="1:6" x14ac:dyDescent="0.25">
      <c r="A16" s="326"/>
      <c r="B16" s="326"/>
      <c r="C16" s="326"/>
      <c r="D16" s="326"/>
      <c r="E16" s="326"/>
    </row>
    <row r="17" spans="1:6" ht="26.25" x14ac:dyDescent="0.4">
      <c r="A17" s="188"/>
      <c r="B17" s="188"/>
      <c r="C17" s="188"/>
      <c r="D17" s="188"/>
      <c r="E17" s="188"/>
    </row>
    <row r="18" spans="1:6" ht="26.25" x14ac:dyDescent="0.4">
      <c r="A18" s="188"/>
      <c r="B18" s="188"/>
      <c r="C18" s="188"/>
      <c r="D18" s="188"/>
      <c r="E18" s="188"/>
      <c r="F18" s="186"/>
    </row>
    <row r="20" spans="1:6" ht="26.25" customHeight="1" x14ac:dyDescent="0.4">
      <c r="A20" s="328" t="s">
        <v>61</v>
      </c>
      <c r="B20" s="328"/>
      <c r="C20" s="328"/>
      <c r="D20" s="328"/>
      <c r="E20" s="328"/>
      <c r="F20" s="188"/>
    </row>
    <row r="21" spans="1:6" ht="26.25" customHeight="1" x14ac:dyDescent="0.4">
      <c r="F21" s="188"/>
    </row>
    <row r="22" spans="1:6" ht="27" customHeight="1" x14ac:dyDescent="0.4">
      <c r="F22" s="188"/>
    </row>
    <row r="23" spans="1:6" ht="38.25" customHeight="1" x14ac:dyDescent="0.3">
      <c r="A23" s="322" t="s">
        <v>470</v>
      </c>
      <c r="B23" s="322"/>
      <c r="C23" s="322"/>
      <c r="D23" s="322"/>
      <c r="E23" s="322"/>
    </row>
    <row r="24" spans="1:6" ht="89.25" customHeight="1" x14ac:dyDescent="0.35">
      <c r="A24" s="323" t="s">
        <v>468</v>
      </c>
      <c r="B24" s="323"/>
      <c r="C24" s="323"/>
      <c r="D24" s="323"/>
      <c r="E24" s="323"/>
    </row>
    <row r="30" spans="1:6" ht="15.75" x14ac:dyDescent="0.25">
      <c r="A30" s="15" t="s">
        <v>62</v>
      </c>
      <c r="E30" s="15" t="s">
        <v>63</v>
      </c>
    </row>
  </sheetData>
  <mergeCells count="12">
    <mergeCell ref="A1:A4"/>
    <mergeCell ref="B1:B4"/>
    <mergeCell ref="C1:C4"/>
    <mergeCell ref="D1:D4"/>
    <mergeCell ref="E1:E4"/>
    <mergeCell ref="A23:E23"/>
    <mergeCell ref="A24:E24"/>
    <mergeCell ref="A5:E5"/>
    <mergeCell ref="A12:E12"/>
    <mergeCell ref="A10:E10"/>
    <mergeCell ref="A14:E16"/>
    <mergeCell ref="A20:E20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tabSelected="1" zoomScale="80" zoomScaleNormal="80" workbookViewId="0">
      <selection activeCell="A4" sqref="A4:J4"/>
    </sheetView>
  </sheetViews>
  <sheetFormatPr defaultRowHeight="15" x14ac:dyDescent="0.25"/>
  <cols>
    <col min="1" max="1" width="44.140625" style="18" customWidth="1"/>
    <col min="2" max="2" width="9.140625" style="18"/>
    <col min="3" max="3" width="10.42578125" style="18" customWidth="1"/>
    <col min="4" max="4" width="14.42578125" style="18" customWidth="1"/>
    <col min="5" max="5" width="10.85546875" style="18" customWidth="1"/>
    <col min="6" max="6" width="42.42578125" style="18" customWidth="1"/>
    <col min="7" max="7" width="8.5703125" style="18" customWidth="1"/>
    <col min="8" max="10" width="9.5703125" style="18" customWidth="1"/>
    <col min="11" max="12" width="9.140625" style="18"/>
  </cols>
  <sheetData>
    <row r="1" spans="1:10" x14ac:dyDescent="0.25">
      <c r="A1" s="16" t="s">
        <v>64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A3" s="194" t="s">
        <v>65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x14ac:dyDescent="0.25">
      <c r="A4" s="335" t="s">
        <v>66</v>
      </c>
      <c r="B4" s="335"/>
      <c r="C4" s="335"/>
      <c r="D4" s="335"/>
      <c r="E4" s="335"/>
      <c r="F4" s="335"/>
      <c r="G4" s="335"/>
      <c r="H4" s="335"/>
      <c r="I4" s="335"/>
      <c r="J4" s="335"/>
    </row>
    <row r="5" spans="1:10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25">
      <c r="A6" s="336" t="s">
        <v>67</v>
      </c>
      <c r="B6" s="336"/>
      <c r="C6" s="336"/>
      <c r="D6" s="336"/>
      <c r="E6" s="336"/>
      <c r="F6" s="336" t="s">
        <v>68</v>
      </c>
      <c r="G6" s="336"/>
      <c r="H6" s="336"/>
      <c r="I6" s="336"/>
      <c r="J6" s="336"/>
    </row>
    <row r="7" spans="1:10" ht="15" customHeight="1" x14ac:dyDescent="0.25">
      <c r="A7" s="337" t="s">
        <v>69</v>
      </c>
      <c r="B7" s="338" t="s">
        <v>70</v>
      </c>
      <c r="C7" s="339" t="s">
        <v>71</v>
      </c>
      <c r="D7" s="340"/>
      <c r="E7" s="341"/>
      <c r="F7" s="337" t="s">
        <v>69</v>
      </c>
      <c r="G7" s="338" t="s">
        <v>70</v>
      </c>
      <c r="H7" s="342" t="s">
        <v>71</v>
      </c>
      <c r="I7" s="342"/>
      <c r="J7" s="342"/>
    </row>
    <row r="8" spans="1:10" x14ac:dyDescent="0.25">
      <c r="A8" s="337"/>
      <c r="B8" s="338"/>
      <c r="C8" s="19">
        <v>2017</v>
      </c>
      <c r="D8" s="19">
        <v>2018</v>
      </c>
      <c r="E8" s="19">
        <v>2019</v>
      </c>
      <c r="F8" s="337"/>
      <c r="G8" s="338"/>
      <c r="H8" s="185">
        <v>2017</v>
      </c>
      <c r="I8" s="185">
        <v>2018</v>
      </c>
      <c r="J8" s="185">
        <v>2019</v>
      </c>
    </row>
    <row r="9" spans="1:10" x14ac:dyDescent="0.25">
      <c r="A9" s="20" t="s">
        <v>72</v>
      </c>
      <c r="B9" s="21" t="s">
        <v>73</v>
      </c>
      <c r="C9" s="20">
        <v>1</v>
      </c>
      <c r="D9" s="20">
        <v>2</v>
      </c>
      <c r="E9" s="20">
        <v>3</v>
      </c>
      <c r="F9" s="20" t="s">
        <v>72</v>
      </c>
      <c r="G9" s="21" t="s">
        <v>73</v>
      </c>
      <c r="H9" s="20">
        <v>1</v>
      </c>
      <c r="I9" s="20">
        <v>2</v>
      </c>
      <c r="J9" s="20">
        <v>3</v>
      </c>
    </row>
    <row r="10" spans="1:10" x14ac:dyDescent="0.25">
      <c r="A10" s="22" t="s">
        <v>74</v>
      </c>
      <c r="B10" s="23" t="s">
        <v>75</v>
      </c>
      <c r="C10" s="24">
        <v>0</v>
      </c>
      <c r="D10" s="24">
        <v>0</v>
      </c>
      <c r="E10" s="24">
        <v>0</v>
      </c>
      <c r="F10" s="22" t="s">
        <v>76</v>
      </c>
      <c r="G10" s="25"/>
      <c r="H10" s="24"/>
      <c r="I10" s="24"/>
      <c r="J10" s="24"/>
    </row>
    <row r="11" spans="1:10" x14ac:dyDescent="0.25">
      <c r="A11" s="22" t="s">
        <v>77</v>
      </c>
      <c r="B11" s="26"/>
      <c r="C11" s="24"/>
      <c r="D11" s="24"/>
      <c r="E11" s="24"/>
      <c r="F11" s="22" t="s">
        <v>78</v>
      </c>
      <c r="G11" s="23" t="s">
        <v>79</v>
      </c>
      <c r="H11" s="24">
        <v>0</v>
      </c>
      <c r="I11" s="24">
        <v>0</v>
      </c>
      <c r="J11" s="24">
        <v>0</v>
      </c>
    </row>
    <row r="12" spans="1:10" x14ac:dyDescent="0.25">
      <c r="A12" s="22" t="s">
        <v>80</v>
      </c>
      <c r="B12" s="27" t="s">
        <v>81</v>
      </c>
      <c r="C12" s="28">
        <v>0</v>
      </c>
      <c r="D12" s="28">
        <v>0</v>
      </c>
      <c r="E12" s="28">
        <v>0</v>
      </c>
      <c r="F12" s="22" t="s">
        <v>82</v>
      </c>
      <c r="G12" s="23" t="s">
        <v>83</v>
      </c>
      <c r="H12" s="24">
        <v>0</v>
      </c>
      <c r="I12" s="24">
        <v>0</v>
      </c>
      <c r="J12" s="24">
        <v>0</v>
      </c>
    </row>
    <row r="13" spans="1:10" x14ac:dyDescent="0.25">
      <c r="A13" s="22" t="s">
        <v>84</v>
      </c>
      <c r="B13" s="26"/>
      <c r="C13" s="24"/>
      <c r="D13" s="24"/>
      <c r="E13" s="24"/>
      <c r="F13" s="29" t="s">
        <v>85</v>
      </c>
      <c r="G13" s="23" t="s">
        <v>86</v>
      </c>
      <c r="H13" s="24">
        <v>0</v>
      </c>
      <c r="I13" s="24">
        <v>0</v>
      </c>
      <c r="J13" s="24">
        <v>0</v>
      </c>
    </row>
    <row r="14" spans="1:10" x14ac:dyDescent="0.25">
      <c r="A14" s="30" t="s">
        <v>87</v>
      </c>
      <c r="B14" s="23" t="s">
        <v>88</v>
      </c>
      <c r="C14" s="24">
        <v>0</v>
      </c>
      <c r="D14" s="24">
        <v>0</v>
      </c>
      <c r="E14" s="24">
        <v>0</v>
      </c>
      <c r="F14" s="22" t="s">
        <v>89</v>
      </c>
      <c r="G14" s="27" t="s">
        <v>90</v>
      </c>
      <c r="H14" s="24">
        <v>0</v>
      </c>
      <c r="I14" s="24">
        <v>0</v>
      </c>
      <c r="J14" s="24">
        <v>0</v>
      </c>
    </row>
    <row r="15" spans="1:10" ht="25.5" x14ac:dyDescent="0.25">
      <c r="A15" s="30" t="s">
        <v>91</v>
      </c>
      <c r="B15" s="23" t="s">
        <v>92</v>
      </c>
      <c r="C15" s="24">
        <v>0</v>
      </c>
      <c r="D15" s="24">
        <v>0</v>
      </c>
      <c r="E15" s="24">
        <v>0</v>
      </c>
      <c r="F15" s="29" t="s">
        <v>93</v>
      </c>
      <c r="G15" s="17"/>
      <c r="H15" s="24"/>
      <c r="I15" s="24"/>
      <c r="J15" s="24"/>
    </row>
    <row r="16" spans="1:10" x14ac:dyDescent="0.25">
      <c r="A16" s="30" t="s">
        <v>94</v>
      </c>
      <c r="B16" s="23" t="s">
        <v>95</v>
      </c>
      <c r="C16" s="24">
        <v>0</v>
      </c>
      <c r="D16" s="24">
        <v>0</v>
      </c>
      <c r="E16" s="24">
        <v>0</v>
      </c>
      <c r="F16" s="25" t="s">
        <v>96</v>
      </c>
      <c r="G16" s="23" t="s">
        <v>97</v>
      </c>
      <c r="H16" s="24">
        <v>0</v>
      </c>
      <c r="I16" s="24">
        <v>0</v>
      </c>
      <c r="J16" s="24">
        <v>0</v>
      </c>
    </row>
    <row r="17" spans="1:10" ht="25.5" x14ac:dyDescent="0.25">
      <c r="A17" s="30" t="s">
        <v>98</v>
      </c>
      <c r="B17" s="23" t="s">
        <v>99</v>
      </c>
      <c r="C17" s="24">
        <v>0</v>
      </c>
      <c r="D17" s="24">
        <v>0</v>
      </c>
      <c r="E17" s="24">
        <v>0</v>
      </c>
      <c r="F17" s="25" t="s">
        <v>100</v>
      </c>
      <c r="G17" s="23" t="s">
        <v>101</v>
      </c>
      <c r="H17" s="24">
        <v>0</v>
      </c>
      <c r="I17" s="24">
        <v>0</v>
      </c>
      <c r="J17" s="24">
        <v>0</v>
      </c>
    </row>
    <row r="18" spans="1:10" x14ac:dyDescent="0.25">
      <c r="A18" s="31" t="s">
        <v>102</v>
      </c>
      <c r="B18" s="32" t="s">
        <v>103</v>
      </c>
      <c r="C18" s="33">
        <v>0</v>
      </c>
      <c r="D18" s="33">
        <v>0</v>
      </c>
      <c r="E18" s="33">
        <v>0</v>
      </c>
      <c r="F18" s="31" t="s">
        <v>104</v>
      </c>
      <c r="G18" s="32" t="s">
        <v>105</v>
      </c>
      <c r="H18" s="33">
        <v>0</v>
      </c>
      <c r="I18" s="33">
        <v>0</v>
      </c>
      <c r="J18" s="33">
        <v>0</v>
      </c>
    </row>
    <row r="19" spans="1:10" x14ac:dyDescent="0.25">
      <c r="A19" s="22" t="s">
        <v>106</v>
      </c>
      <c r="B19" s="34"/>
      <c r="C19" s="24"/>
      <c r="D19" s="24"/>
      <c r="E19" s="24"/>
      <c r="F19" s="22" t="s">
        <v>107</v>
      </c>
      <c r="G19" s="23" t="s">
        <v>108</v>
      </c>
      <c r="H19" s="24">
        <v>0</v>
      </c>
      <c r="I19" s="24">
        <v>0</v>
      </c>
      <c r="J19" s="24">
        <v>0</v>
      </c>
    </row>
    <row r="20" spans="1:10" x14ac:dyDescent="0.25">
      <c r="A20" s="30" t="s">
        <v>109</v>
      </c>
      <c r="B20" s="23" t="s">
        <v>110</v>
      </c>
      <c r="C20" s="24">
        <v>0</v>
      </c>
      <c r="D20" s="24">
        <v>0</v>
      </c>
      <c r="E20" s="24">
        <v>0</v>
      </c>
      <c r="F20" s="35" t="s">
        <v>111</v>
      </c>
      <c r="G20" s="36" t="s">
        <v>112</v>
      </c>
      <c r="H20" s="37">
        <v>0</v>
      </c>
      <c r="I20" s="37">
        <v>0</v>
      </c>
      <c r="J20" s="37">
        <v>0</v>
      </c>
    </row>
    <row r="21" spans="1:10" ht="25.5" x14ac:dyDescent="0.25">
      <c r="A21" s="30" t="s">
        <v>113</v>
      </c>
      <c r="B21" s="23" t="s">
        <v>114</v>
      </c>
      <c r="C21" s="24">
        <v>0</v>
      </c>
      <c r="D21" s="24">
        <v>0</v>
      </c>
      <c r="E21" s="24">
        <v>0</v>
      </c>
      <c r="F21" s="29" t="s">
        <v>115</v>
      </c>
      <c r="G21" s="27" t="s">
        <v>116</v>
      </c>
      <c r="H21" s="24">
        <v>0</v>
      </c>
      <c r="I21" s="24">
        <v>0</v>
      </c>
      <c r="J21" s="24">
        <v>0</v>
      </c>
    </row>
    <row r="22" spans="1:10" ht="25.5" x14ac:dyDescent="0.25">
      <c r="A22" s="30" t="s">
        <v>117</v>
      </c>
      <c r="B22" s="23" t="s">
        <v>118</v>
      </c>
      <c r="C22" s="24">
        <v>0</v>
      </c>
      <c r="D22" s="24">
        <v>0</v>
      </c>
      <c r="E22" s="24">
        <v>0</v>
      </c>
      <c r="F22" s="22" t="s">
        <v>119</v>
      </c>
      <c r="G22" s="25"/>
      <c r="H22" s="24"/>
      <c r="I22" s="24"/>
      <c r="J22" s="24"/>
    </row>
    <row r="23" spans="1:10" ht="25.5" x14ac:dyDescent="0.25">
      <c r="A23" s="30" t="s">
        <v>120</v>
      </c>
      <c r="B23" s="23" t="s">
        <v>121</v>
      </c>
      <c r="C23" s="24">
        <v>0</v>
      </c>
      <c r="D23" s="24">
        <v>0</v>
      </c>
      <c r="E23" s="24">
        <v>0</v>
      </c>
      <c r="F23" s="30" t="s">
        <v>122</v>
      </c>
      <c r="G23" s="23" t="s">
        <v>123</v>
      </c>
      <c r="H23" s="24">
        <v>0</v>
      </c>
      <c r="I23" s="24">
        <v>0</v>
      </c>
      <c r="J23" s="24">
        <v>0</v>
      </c>
    </row>
    <row r="24" spans="1:10" x14ac:dyDescent="0.25">
      <c r="A24" s="25" t="s">
        <v>124</v>
      </c>
      <c r="B24" s="23" t="s">
        <v>125</v>
      </c>
      <c r="C24" s="24">
        <v>0</v>
      </c>
      <c r="D24" s="24">
        <v>0</v>
      </c>
      <c r="E24" s="24">
        <v>0</v>
      </c>
      <c r="F24" s="25" t="s">
        <v>126</v>
      </c>
      <c r="G24" s="23" t="s">
        <v>127</v>
      </c>
      <c r="H24" s="24">
        <v>0</v>
      </c>
      <c r="I24" s="24">
        <v>0</v>
      </c>
      <c r="J24" s="24">
        <v>0</v>
      </c>
    </row>
    <row r="25" spans="1:10" x14ac:dyDescent="0.25">
      <c r="A25" s="25" t="s">
        <v>128</v>
      </c>
      <c r="B25" s="23" t="s">
        <v>129</v>
      </c>
      <c r="C25" s="24">
        <v>0</v>
      </c>
      <c r="D25" s="24">
        <v>0</v>
      </c>
      <c r="E25" s="24">
        <v>0</v>
      </c>
      <c r="F25" s="38" t="s">
        <v>130</v>
      </c>
      <c r="G25" s="23" t="s">
        <v>131</v>
      </c>
      <c r="H25" s="24">
        <v>0</v>
      </c>
      <c r="I25" s="24">
        <v>0</v>
      </c>
      <c r="J25" s="24">
        <v>0</v>
      </c>
    </row>
    <row r="26" spans="1:10" ht="25.5" x14ac:dyDescent="0.25">
      <c r="A26" s="30" t="s">
        <v>132</v>
      </c>
      <c r="B26" s="23" t="s">
        <v>133</v>
      </c>
      <c r="C26" s="24">
        <v>0</v>
      </c>
      <c r="D26" s="24">
        <v>0</v>
      </c>
      <c r="E26" s="24">
        <v>0</v>
      </c>
      <c r="F26" s="30" t="s">
        <v>134</v>
      </c>
      <c r="G26" s="23" t="s">
        <v>135</v>
      </c>
      <c r="H26" s="24">
        <v>0</v>
      </c>
      <c r="I26" s="24">
        <v>0</v>
      </c>
      <c r="J26" s="24">
        <v>0</v>
      </c>
    </row>
    <row r="27" spans="1:10" x14ac:dyDescent="0.25">
      <c r="A27" s="31" t="s">
        <v>136</v>
      </c>
      <c r="B27" s="32" t="s">
        <v>137</v>
      </c>
      <c r="C27" s="33">
        <v>0</v>
      </c>
      <c r="D27" s="33">
        <v>0</v>
      </c>
      <c r="E27" s="33">
        <v>0</v>
      </c>
      <c r="F27" s="30" t="s">
        <v>126</v>
      </c>
      <c r="G27" s="23" t="s">
        <v>138</v>
      </c>
      <c r="H27" s="24">
        <v>0</v>
      </c>
      <c r="I27" s="24">
        <v>0</v>
      </c>
      <c r="J27" s="24">
        <v>0</v>
      </c>
    </row>
    <row r="28" spans="1:10" x14ac:dyDescent="0.25">
      <c r="A28" s="22" t="s">
        <v>139</v>
      </c>
      <c r="B28" s="23" t="s">
        <v>140</v>
      </c>
      <c r="C28" s="24">
        <v>0</v>
      </c>
      <c r="D28" s="24">
        <v>0</v>
      </c>
      <c r="E28" s="24">
        <v>0</v>
      </c>
      <c r="F28" s="38" t="s">
        <v>130</v>
      </c>
      <c r="G28" s="23" t="s">
        <v>141</v>
      </c>
      <c r="H28" s="24">
        <v>0</v>
      </c>
      <c r="I28" s="24">
        <v>0</v>
      </c>
      <c r="J28" s="24">
        <v>0</v>
      </c>
    </row>
    <row r="29" spans="1:10" x14ac:dyDescent="0.25">
      <c r="A29" s="35" t="s">
        <v>142</v>
      </c>
      <c r="B29" s="36" t="s">
        <v>143</v>
      </c>
      <c r="C29" s="37">
        <v>0</v>
      </c>
      <c r="D29" s="37">
        <v>0</v>
      </c>
      <c r="E29" s="37">
        <v>0</v>
      </c>
      <c r="F29" s="25" t="s">
        <v>144</v>
      </c>
      <c r="G29" s="23" t="s">
        <v>145</v>
      </c>
      <c r="H29" s="24">
        <v>0</v>
      </c>
      <c r="I29" s="24">
        <v>0</v>
      </c>
      <c r="J29" s="24">
        <v>0</v>
      </c>
    </row>
    <row r="30" spans="1:10" x14ac:dyDescent="0.25">
      <c r="A30" s="22" t="s">
        <v>146</v>
      </c>
      <c r="B30" s="34"/>
      <c r="C30" s="24"/>
      <c r="D30" s="24"/>
      <c r="E30" s="24"/>
      <c r="F30" s="25" t="s">
        <v>126</v>
      </c>
      <c r="G30" s="23" t="s">
        <v>147</v>
      </c>
      <c r="H30" s="24">
        <v>0</v>
      </c>
      <c r="I30" s="24">
        <v>0</v>
      </c>
      <c r="J30" s="24">
        <v>0</v>
      </c>
    </row>
    <row r="31" spans="1:10" x14ac:dyDescent="0.25">
      <c r="A31" s="22" t="s">
        <v>148</v>
      </c>
      <c r="B31" s="34"/>
      <c r="C31" s="24"/>
      <c r="D31" s="24"/>
      <c r="E31" s="24"/>
      <c r="F31" s="38" t="s">
        <v>130</v>
      </c>
      <c r="G31" s="23" t="s">
        <v>149</v>
      </c>
      <c r="H31" s="24">
        <v>0</v>
      </c>
      <c r="I31" s="24">
        <v>0</v>
      </c>
      <c r="J31" s="24">
        <v>0</v>
      </c>
    </row>
    <row r="32" spans="1:10" x14ac:dyDescent="0.25">
      <c r="A32" s="30" t="s">
        <v>150</v>
      </c>
      <c r="B32" s="23" t="s">
        <v>151</v>
      </c>
      <c r="C32" s="24">
        <v>0</v>
      </c>
      <c r="D32" s="24">
        <v>0</v>
      </c>
      <c r="E32" s="24">
        <v>0</v>
      </c>
      <c r="F32" s="25" t="s">
        <v>152</v>
      </c>
      <c r="G32" s="23" t="s">
        <v>153</v>
      </c>
      <c r="H32" s="24">
        <v>0</v>
      </c>
      <c r="I32" s="24">
        <v>0</v>
      </c>
      <c r="J32" s="24">
        <v>0</v>
      </c>
    </row>
    <row r="33" spans="1:10" x14ac:dyDescent="0.25">
      <c r="A33" s="30" t="s">
        <v>154</v>
      </c>
      <c r="B33" s="23" t="s">
        <v>155</v>
      </c>
      <c r="C33" s="24">
        <v>0</v>
      </c>
      <c r="D33" s="24">
        <v>0</v>
      </c>
      <c r="E33" s="24">
        <v>0</v>
      </c>
      <c r="F33" s="25" t="s">
        <v>126</v>
      </c>
      <c r="G33" s="23" t="s">
        <v>156</v>
      </c>
      <c r="H33" s="24">
        <v>0</v>
      </c>
      <c r="I33" s="24">
        <v>0</v>
      </c>
      <c r="J33" s="24">
        <v>0</v>
      </c>
    </row>
    <row r="34" spans="1:10" x14ac:dyDescent="0.25">
      <c r="A34" s="30" t="s">
        <v>157</v>
      </c>
      <c r="B34" s="23" t="s">
        <v>158</v>
      </c>
      <c r="C34" s="24">
        <v>0</v>
      </c>
      <c r="D34" s="24">
        <v>0</v>
      </c>
      <c r="E34" s="24">
        <v>0</v>
      </c>
      <c r="F34" s="38" t="s">
        <v>130</v>
      </c>
      <c r="G34" s="23" t="s">
        <v>159</v>
      </c>
      <c r="H34" s="24">
        <v>0</v>
      </c>
      <c r="I34" s="24">
        <v>0</v>
      </c>
      <c r="J34" s="24">
        <v>0</v>
      </c>
    </row>
    <row r="35" spans="1:10" x14ac:dyDescent="0.25">
      <c r="A35" s="30" t="s">
        <v>160</v>
      </c>
      <c r="B35" s="23" t="s">
        <v>161</v>
      </c>
      <c r="C35" s="24">
        <v>0</v>
      </c>
      <c r="D35" s="24">
        <v>0</v>
      </c>
      <c r="E35" s="24">
        <v>0</v>
      </c>
      <c r="F35" s="30" t="s">
        <v>162</v>
      </c>
      <c r="G35" s="23" t="s">
        <v>163</v>
      </c>
      <c r="H35" s="24">
        <v>0</v>
      </c>
      <c r="I35" s="24">
        <v>0</v>
      </c>
      <c r="J35" s="24">
        <v>0</v>
      </c>
    </row>
    <row r="36" spans="1:10" x14ac:dyDescent="0.25">
      <c r="A36" s="31" t="s">
        <v>164</v>
      </c>
      <c r="B36" s="32" t="s">
        <v>165</v>
      </c>
      <c r="C36" s="33">
        <v>0</v>
      </c>
      <c r="D36" s="33">
        <v>0</v>
      </c>
      <c r="E36" s="33">
        <v>0</v>
      </c>
      <c r="F36" s="25" t="s">
        <v>126</v>
      </c>
      <c r="G36" s="23" t="s">
        <v>166</v>
      </c>
      <c r="H36" s="24">
        <v>0</v>
      </c>
      <c r="I36" s="24">
        <v>0</v>
      </c>
      <c r="J36" s="24">
        <v>0</v>
      </c>
    </row>
    <row r="37" spans="1:10" x14ac:dyDescent="0.25">
      <c r="A37" s="22" t="s">
        <v>167</v>
      </c>
      <c r="B37" s="34"/>
      <c r="C37" s="24"/>
      <c r="D37" s="24"/>
      <c r="E37" s="24"/>
      <c r="F37" s="38" t="s">
        <v>130</v>
      </c>
      <c r="G37" s="23" t="s">
        <v>168</v>
      </c>
      <c r="H37" s="24">
        <v>0</v>
      </c>
      <c r="I37" s="24">
        <v>0</v>
      </c>
      <c r="J37" s="24">
        <v>0</v>
      </c>
    </row>
    <row r="38" spans="1:10" ht="25.5" x14ac:dyDescent="0.25">
      <c r="A38" s="30" t="s">
        <v>169</v>
      </c>
      <c r="B38" s="23" t="s">
        <v>170</v>
      </c>
      <c r="C38" s="24">
        <v>0</v>
      </c>
      <c r="D38" s="24">
        <v>0</v>
      </c>
      <c r="E38" s="24">
        <v>0</v>
      </c>
      <c r="F38" s="30" t="s">
        <v>171</v>
      </c>
      <c r="G38" s="23" t="s">
        <v>172</v>
      </c>
      <c r="H38" s="24">
        <v>0</v>
      </c>
      <c r="I38" s="24">
        <v>0</v>
      </c>
      <c r="J38" s="24">
        <v>0</v>
      </c>
    </row>
    <row r="39" spans="1:10" x14ac:dyDescent="0.25">
      <c r="A39" s="25" t="s">
        <v>173</v>
      </c>
      <c r="B39" s="23" t="s">
        <v>174</v>
      </c>
      <c r="C39" s="24">
        <v>0</v>
      </c>
      <c r="D39" s="24">
        <v>0</v>
      </c>
      <c r="E39" s="24">
        <v>0</v>
      </c>
      <c r="F39" s="25" t="s">
        <v>126</v>
      </c>
      <c r="G39" s="23" t="s">
        <v>175</v>
      </c>
      <c r="H39" s="24">
        <v>0</v>
      </c>
      <c r="I39" s="24">
        <v>0</v>
      </c>
      <c r="J39" s="24">
        <v>0</v>
      </c>
    </row>
    <row r="40" spans="1:10" x14ac:dyDescent="0.25">
      <c r="A40" s="30" t="s">
        <v>176</v>
      </c>
      <c r="B40" s="23" t="s">
        <v>177</v>
      </c>
      <c r="C40" s="24">
        <v>0</v>
      </c>
      <c r="D40" s="24">
        <v>0</v>
      </c>
      <c r="E40" s="24">
        <v>0</v>
      </c>
      <c r="F40" s="38" t="s">
        <v>130</v>
      </c>
      <c r="G40" s="23" t="s">
        <v>178</v>
      </c>
      <c r="H40" s="24">
        <v>0</v>
      </c>
      <c r="I40" s="24">
        <v>0</v>
      </c>
      <c r="J40" s="24">
        <v>0</v>
      </c>
    </row>
    <row r="41" spans="1:10" ht="25.5" x14ac:dyDescent="0.25">
      <c r="A41" s="25" t="s">
        <v>173</v>
      </c>
      <c r="B41" s="23" t="s">
        <v>179</v>
      </c>
      <c r="C41" s="24">
        <v>0</v>
      </c>
      <c r="D41" s="24">
        <v>0</v>
      </c>
      <c r="E41" s="24">
        <v>0</v>
      </c>
      <c r="F41" s="30" t="s">
        <v>180</v>
      </c>
      <c r="G41" s="23" t="s">
        <v>181</v>
      </c>
      <c r="H41" s="24">
        <v>0</v>
      </c>
      <c r="I41" s="24">
        <v>0</v>
      </c>
      <c r="J41" s="24">
        <v>0</v>
      </c>
    </row>
    <row r="42" spans="1:10" ht="25.5" x14ac:dyDescent="0.25">
      <c r="A42" s="30" t="s">
        <v>182</v>
      </c>
      <c r="B42" s="23" t="s">
        <v>183</v>
      </c>
      <c r="C42" s="24">
        <v>0</v>
      </c>
      <c r="D42" s="24">
        <v>0</v>
      </c>
      <c r="E42" s="24">
        <v>0</v>
      </c>
      <c r="F42" s="25" t="s">
        <v>126</v>
      </c>
      <c r="G42" s="23" t="s">
        <v>184</v>
      </c>
      <c r="H42" s="24">
        <v>0</v>
      </c>
      <c r="I42" s="24">
        <v>0</v>
      </c>
      <c r="J42" s="24">
        <v>0</v>
      </c>
    </row>
    <row r="43" spans="1:10" x14ac:dyDescent="0.25">
      <c r="A43" s="25" t="s">
        <v>173</v>
      </c>
      <c r="B43" s="23" t="s">
        <v>185</v>
      </c>
      <c r="C43" s="24">
        <v>0</v>
      </c>
      <c r="D43" s="24">
        <v>0</v>
      </c>
      <c r="E43" s="24">
        <v>0</v>
      </c>
      <c r="F43" s="38" t="s">
        <v>130</v>
      </c>
      <c r="G43" s="23" t="s">
        <v>186</v>
      </c>
      <c r="H43" s="24">
        <v>0</v>
      </c>
      <c r="I43" s="24">
        <v>0</v>
      </c>
      <c r="J43" s="24">
        <v>0</v>
      </c>
    </row>
    <row r="44" spans="1:10" x14ac:dyDescent="0.25">
      <c r="A44" s="25" t="s">
        <v>187</v>
      </c>
      <c r="B44" s="23" t="s">
        <v>188</v>
      </c>
      <c r="C44" s="24">
        <v>0</v>
      </c>
      <c r="D44" s="24">
        <v>0</v>
      </c>
      <c r="E44" s="24">
        <v>0</v>
      </c>
      <c r="F44" s="30" t="s">
        <v>189</v>
      </c>
      <c r="G44" s="23" t="s">
        <v>190</v>
      </c>
      <c r="H44" s="24">
        <v>0</v>
      </c>
      <c r="I44" s="24">
        <v>0</v>
      </c>
      <c r="J44" s="24">
        <v>0</v>
      </c>
    </row>
    <row r="45" spans="1:10" x14ac:dyDescent="0.25">
      <c r="A45" s="25" t="s">
        <v>173</v>
      </c>
      <c r="B45" s="23" t="s">
        <v>191</v>
      </c>
      <c r="C45" s="24">
        <v>0</v>
      </c>
      <c r="D45" s="24">
        <v>0</v>
      </c>
      <c r="E45" s="24">
        <v>0</v>
      </c>
      <c r="F45" s="25" t="s">
        <v>126</v>
      </c>
      <c r="G45" s="23" t="s">
        <v>192</v>
      </c>
      <c r="H45" s="24">
        <v>0</v>
      </c>
      <c r="I45" s="24">
        <v>0</v>
      </c>
      <c r="J45" s="24">
        <v>0</v>
      </c>
    </row>
    <row r="46" spans="1:10" x14ac:dyDescent="0.25">
      <c r="A46" s="31" t="s">
        <v>193</v>
      </c>
      <c r="B46" s="32" t="s">
        <v>194</v>
      </c>
      <c r="C46" s="33">
        <v>0</v>
      </c>
      <c r="D46" s="33">
        <v>0</v>
      </c>
      <c r="E46" s="33">
        <v>0</v>
      </c>
      <c r="F46" s="38" t="s">
        <v>130</v>
      </c>
      <c r="G46" s="23" t="s">
        <v>195</v>
      </c>
      <c r="H46" s="24">
        <v>0</v>
      </c>
      <c r="I46" s="24">
        <v>0</v>
      </c>
      <c r="J46" s="24">
        <v>0</v>
      </c>
    </row>
    <row r="47" spans="1:10" x14ac:dyDescent="0.25">
      <c r="A47" s="22" t="s">
        <v>196</v>
      </c>
      <c r="B47" s="34"/>
      <c r="C47" s="24"/>
      <c r="D47" s="24"/>
      <c r="E47" s="24"/>
      <c r="F47" s="35" t="s">
        <v>197</v>
      </c>
      <c r="G47" s="36" t="s">
        <v>198</v>
      </c>
      <c r="H47" s="37">
        <v>0</v>
      </c>
      <c r="I47" s="37">
        <v>0</v>
      </c>
      <c r="J47" s="39">
        <v>0</v>
      </c>
    </row>
    <row r="48" spans="1:10" x14ac:dyDescent="0.25">
      <c r="A48" s="30" t="s">
        <v>109</v>
      </c>
      <c r="B48" s="23" t="s">
        <v>199</v>
      </c>
      <c r="C48" s="24">
        <v>0</v>
      </c>
      <c r="D48" s="24">
        <v>0</v>
      </c>
      <c r="E48" s="24">
        <v>0</v>
      </c>
      <c r="F48" s="25" t="s">
        <v>126</v>
      </c>
      <c r="G48" s="23" t="s">
        <v>200</v>
      </c>
      <c r="H48" s="28">
        <v>0</v>
      </c>
      <c r="I48" s="28">
        <v>0</v>
      </c>
      <c r="J48" s="28">
        <v>0</v>
      </c>
    </row>
    <row r="49" spans="1:10" ht="25.5" x14ac:dyDescent="0.25">
      <c r="A49" s="30" t="s">
        <v>201</v>
      </c>
      <c r="B49" s="23" t="s">
        <v>202</v>
      </c>
      <c r="C49" s="24">
        <v>0</v>
      </c>
      <c r="D49" s="24">
        <v>0</v>
      </c>
      <c r="E49" s="24">
        <v>0</v>
      </c>
      <c r="F49" s="38" t="s">
        <v>130</v>
      </c>
      <c r="G49" s="23" t="s">
        <v>203</v>
      </c>
      <c r="H49" s="28">
        <v>0</v>
      </c>
      <c r="I49" s="28">
        <v>0</v>
      </c>
      <c r="J49" s="28">
        <v>0</v>
      </c>
    </row>
    <row r="50" spans="1:10" ht="25.5" x14ac:dyDescent="0.25">
      <c r="A50" s="25" t="s">
        <v>204</v>
      </c>
      <c r="B50" s="23" t="s">
        <v>205</v>
      </c>
      <c r="C50" s="24">
        <v>0</v>
      </c>
      <c r="D50" s="24">
        <v>0</v>
      </c>
      <c r="E50" s="24">
        <v>0</v>
      </c>
      <c r="F50" s="29" t="s">
        <v>206</v>
      </c>
      <c r="G50" s="23" t="s">
        <v>207</v>
      </c>
      <c r="H50" s="28">
        <v>0</v>
      </c>
      <c r="I50" s="28">
        <v>0</v>
      </c>
      <c r="J50" s="28">
        <v>0</v>
      </c>
    </row>
    <row r="51" spans="1:10" x14ac:dyDescent="0.25">
      <c r="A51" s="31" t="s">
        <v>136</v>
      </c>
      <c r="B51" s="32" t="s">
        <v>208</v>
      </c>
      <c r="C51" s="33">
        <v>0</v>
      </c>
      <c r="D51" s="33">
        <v>0</v>
      </c>
      <c r="E51" s="33">
        <v>0</v>
      </c>
      <c r="F51" s="25" t="s">
        <v>209</v>
      </c>
      <c r="G51" s="23" t="s">
        <v>210</v>
      </c>
      <c r="H51" s="24">
        <v>0</v>
      </c>
      <c r="I51" s="24">
        <v>0</v>
      </c>
      <c r="J51" s="24">
        <v>0</v>
      </c>
    </row>
    <row r="52" spans="1:10" x14ac:dyDescent="0.25">
      <c r="A52" s="22" t="s">
        <v>211</v>
      </c>
      <c r="B52" s="34"/>
      <c r="C52" s="24"/>
      <c r="D52" s="24"/>
      <c r="E52" s="40"/>
      <c r="F52" s="25" t="s">
        <v>212</v>
      </c>
      <c r="G52" s="23" t="s">
        <v>213</v>
      </c>
      <c r="H52" s="24">
        <v>0</v>
      </c>
      <c r="I52" s="24">
        <v>0</v>
      </c>
      <c r="J52" s="24">
        <v>0</v>
      </c>
    </row>
    <row r="53" spans="1:10" x14ac:dyDescent="0.25">
      <c r="A53" s="30" t="s">
        <v>214</v>
      </c>
      <c r="B53" s="23" t="s">
        <v>215</v>
      </c>
      <c r="C53" s="24">
        <v>0</v>
      </c>
      <c r="D53" s="24">
        <v>0</v>
      </c>
      <c r="E53" s="40">
        <v>0</v>
      </c>
      <c r="F53" s="41"/>
      <c r="G53" s="42"/>
      <c r="H53" s="43"/>
      <c r="I53" s="43"/>
      <c r="J53" s="44"/>
    </row>
    <row r="54" spans="1:10" x14ac:dyDescent="0.25">
      <c r="A54" s="30" t="s">
        <v>216</v>
      </c>
      <c r="B54" s="23" t="s">
        <v>217</v>
      </c>
      <c r="C54" s="24">
        <v>0</v>
      </c>
      <c r="D54" s="24">
        <v>0</v>
      </c>
      <c r="E54" s="40">
        <v>0</v>
      </c>
      <c r="F54" s="45"/>
      <c r="G54" s="46"/>
      <c r="H54" s="46"/>
      <c r="I54" s="46"/>
      <c r="J54" s="47"/>
    </row>
    <row r="55" spans="1:10" x14ac:dyDescent="0.25">
      <c r="A55" s="31" t="s">
        <v>218</v>
      </c>
      <c r="B55" s="32" t="s">
        <v>219</v>
      </c>
      <c r="C55" s="33">
        <v>0</v>
      </c>
      <c r="D55" s="33">
        <v>0</v>
      </c>
      <c r="E55" s="48">
        <v>0</v>
      </c>
      <c r="F55" s="49"/>
      <c r="G55" s="50"/>
      <c r="H55" s="51"/>
      <c r="I55" s="51"/>
      <c r="J55" s="52"/>
    </row>
    <row r="56" spans="1:10" x14ac:dyDescent="0.25">
      <c r="A56" s="35" t="s">
        <v>220</v>
      </c>
      <c r="B56" s="36" t="s">
        <v>221</v>
      </c>
      <c r="C56" s="37">
        <v>0</v>
      </c>
      <c r="D56" s="37">
        <v>0</v>
      </c>
      <c r="E56" s="53">
        <v>0</v>
      </c>
      <c r="F56" s="49"/>
      <c r="G56" s="50"/>
      <c r="H56" s="51"/>
      <c r="I56" s="51"/>
      <c r="J56" s="52"/>
    </row>
    <row r="57" spans="1:10" x14ac:dyDescent="0.25">
      <c r="A57" s="22" t="s">
        <v>222</v>
      </c>
      <c r="B57" s="23" t="s">
        <v>223</v>
      </c>
      <c r="C57" s="24">
        <v>0</v>
      </c>
      <c r="D57" s="24">
        <v>0</v>
      </c>
      <c r="E57" s="40">
        <v>0</v>
      </c>
      <c r="F57" s="45"/>
      <c r="G57" s="46"/>
      <c r="H57" s="46"/>
      <c r="I57" s="46"/>
      <c r="J57" s="47"/>
    </row>
    <row r="58" spans="1:10" x14ac:dyDescent="0.25">
      <c r="A58" s="35" t="s">
        <v>224</v>
      </c>
      <c r="B58" s="36" t="s">
        <v>225</v>
      </c>
      <c r="C58" s="37">
        <v>0</v>
      </c>
      <c r="D58" s="37">
        <v>0</v>
      </c>
      <c r="E58" s="54">
        <v>0</v>
      </c>
      <c r="F58" s="35" t="s">
        <v>226</v>
      </c>
      <c r="G58" s="36" t="s">
        <v>227</v>
      </c>
      <c r="H58" s="37">
        <v>0</v>
      </c>
      <c r="I58" s="37">
        <v>0</v>
      </c>
      <c r="J58" s="37">
        <v>0</v>
      </c>
    </row>
    <row r="59" spans="1:10" x14ac:dyDescent="0.25">
      <c r="A59" s="55"/>
      <c r="B59" s="56"/>
      <c r="C59" s="56"/>
      <c r="D59" s="56"/>
      <c r="E59" s="56"/>
      <c r="F59" s="55"/>
      <c r="G59" s="55"/>
      <c r="H59" s="57"/>
      <c r="I59" s="57"/>
      <c r="J59" s="57"/>
    </row>
    <row r="60" spans="1:10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0" x14ac:dyDescent="0.25">
      <c r="A61" s="194" t="s">
        <v>228</v>
      </c>
      <c r="B61" s="17"/>
      <c r="C61" s="17"/>
      <c r="D61" s="17"/>
      <c r="E61" s="17"/>
      <c r="F61" s="17"/>
      <c r="G61" s="17"/>
      <c r="H61" s="17"/>
      <c r="I61" s="17"/>
      <c r="J61" s="17"/>
    </row>
    <row r="62" spans="1:10" x14ac:dyDescent="0.25">
      <c r="A62" s="333" t="s">
        <v>229</v>
      </c>
      <c r="B62" s="334"/>
      <c r="C62" s="334"/>
      <c r="D62" s="334"/>
      <c r="E62" s="334"/>
      <c r="F62" s="334"/>
      <c r="G62" s="334"/>
      <c r="H62" s="334"/>
      <c r="I62" s="334"/>
      <c r="J62" s="334"/>
    </row>
    <row r="63" spans="1:10" x14ac:dyDescent="0.25">
      <c r="A63" s="17"/>
      <c r="B63" s="17"/>
      <c r="C63" s="17"/>
      <c r="D63" s="17"/>
      <c r="E63" s="17"/>
      <c r="F63" s="17"/>
      <c r="G63" s="17"/>
      <c r="H63" s="343" t="s">
        <v>34</v>
      </c>
      <c r="I63" s="343"/>
      <c r="J63" s="343"/>
    </row>
    <row r="64" spans="1:10" ht="15" customHeight="1" x14ac:dyDescent="0.25">
      <c r="A64" s="344" t="s">
        <v>230</v>
      </c>
      <c r="B64" s="345" t="s">
        <v>70</v>
      </c>
      <c r="C64" s="346" t="s">
        <v>71</v>
      </c>
      <c r="D64" s="347"/>
      <c r="E64" s="348"/>
      <c r="F64" s="344" t="s">
        <v>231</v>
      </c>
      <c r="G64" s="345" t="s">
        <v>70</v>
      </c>
      <c r="H64" s="349" t="s">
        <v>71</v>
      </c>
      <c r="I64" s="349"/>
      <c r="J64" s="349"/>
    </row>
    <row r="65" spans="1:12" x14ac:dyDescent="0.25">
      <c r="A65" s="344"/>
      <c r="B65" s="345"/>
      <c r="C65" s="185">
        <v>2017</v>
      </c>
      <c r="D65" s="185">
        <v>2018</v>
      </c>
      <c r="E65" s="185">
        <v>2019</v>
      </c>
      <c r="F65" s="344"/>
      <c r="G65" s="345"/>
      <c r="H65" s="185">
        <v>2017</v>
      </c>
      <c r="I65" s="185">
        <v>2018</v>
      </c>
      <c r="J65" s="185">
        <v>2019</v>
      </c>
    </row>
    <row r="66" spans="1:12" x14ac:dyDescent="0.25">
      <c r="A66" s="58" t="s">
        <v>72</v>
      </c>
      <c r="B66" s="21" t="s">
        <v>73</v>
      </c>
      <c r="C66" s="20">
        <v>1</v>
      </c>
      <c r="D66" s="20">
        <v>2</v>
      </c>
      <c r="E66" s="20">
        <v>3</v>
      </c>
      <c r="F66" s="58" t="s">
        <v>72</v>
      </c>
      <c r="G66" s="21" t="s">
        <v>73</v>
      </c>
      <c r="H66" s="20">
        <v>1</v>
      </c>
      <c r="I66" s="20">
        <v>2</v>
      </c>
      <c r="J66" s="20">
        <v>3</v>
      </c>
    </row>
    <row r="67" spans="1:12" x14ac:dyDescent="0.25">
      <c r="A67" s="22" t="s">
        <v>232</v>
      </c>
      <c r="B67" s="17"/>
      <c r="C67" s="59"/>
      <c r="D67" s="59"/>
      <c r="E67" s="59"/>
      <c r="F67" s="60" t="s">
        <v>233</v>
      </c>
      <c r="G67" s="60"/>
      <c r="H67" s="61"/>
      <c r="I67" s="61"/>
      <c r="J67" s="61"/>
    </row>
    <row r="68" spans="1:12" x14ac:dyDescent="0.25">
      <c r="A68" s="22" t="s">
        <v>234</v>
      </c>
      <c r="B68" s="62"/>
      <c r="C68" s="59"/>
      <c r="D68" s="59"/>
      <c r="E68" s="59"/>
      <c r="F68" s="60" t="s">
        <v>235</v>
      </c>
      <c r="G68" s="60"/>
      <c r="H68" s="61"/>
      <c r="I68" s="61"/>
      <c r="J68" s="61"/>
    </row>
    <row r="69" spans="1:12" ht="25.5" x14ac:dyDescent="0.25">
      <c r="A69" s="30" t="s">
        <v>236</v>
      </c>
      <c r="B69" s="23" t="s">
        <v>237</v>
      </c>
      <c r="C69" s="63">
        <v>0</v>
      </c>
      <c r="D69" s="63">
        <v>0</v>
      </c>
      <c r="E69" s="63">
        <v>0</v>
      </c>
      <c r="F69" s="64" t="s">
        <v>238</v>
      </c>
      <c r="G69" s="23" t="s">
        <v>239</v>
      </c>
      <c r="H69" s="65">
        <v>0</v>
      </c>
      <c r="I69" s="65">
        <v>0</v>
      </c>
      <c r="J69" s="65">
        <v>0</v>
      </c>
      <c r="L69" s="66"/>
    </row>
    <row r="70" spans="1:12" ht="25.5" x14ac:dyDescent="0.25">
      <c r="A70" s="30" t="s">
        <v>240</v>
      </c>
      <c r="B70" s="23" t="s">
        <v>241</v>
      </c>
      <c r="C70" s="63">
        <v>0</v>
      </c>
      <c r="D70" s="63">
        <v>0</v>
      </c>
      <c r="E70" s="63">
        <v>0</v>
      </c>
      <c r="F70" s="64" t="s">
        <v>242</v>
      </c>
      <c r="G70" s="23" t="s">
        <v>243</v>
      </c>
      <c r="H70" s="61">
        <v>0</v>
      </c>
      <c r="I70" s="61">
        <v>0</v>
      </c>
      <c r="J70" s="61">
        <v>0</v>
      </c>
      <c r="L70" s="66"/>
    </row>
    <row r="71" spans="1:12" x14ac:dyDescent="0.25">
      <c r="A71" s="25" t="s">
        <v>244</v>
      </c>
      <c r="B71" s="23" t="s">
        <v>245</v>
      </c>
      <c r="C71" s="61">
        <v>0</v>
      </c>
      <c r="D71" s="61">
        <v>0</v>
      </c>
      <c r="E71" s="61">
        <v>0</v>
      </c>
      <c r="F71" s="64" t="s">
        <v>246</v>
      </c>
      <c r="G71" s="23" t="s">
        <v>247</v>
      </c>
      <c r="H71" s="61">
        <v>0</v>
      </c>
      <c r="I71" s="61">
        <v>0</v>
      </c>
      <c r="J71" s="61">
        <v>0</v>
      </c>
      <c r="L71" s="66"/>
    </row>
    <row r="72" spans="1:12" x14ac:dyDescent="0.25">
      <c r="A72" s="25" t="s">
        <v>248</v>
      </c>
      <c r="B72" s="23" t="s">
        <v>249</v>
      </c>
      <c r="C72" s="61">
        <v>0</v>
      </c>
      <c r="D72" s="61">
        <v>0</v>
      </c>
      <c r="E72" s="61">
        <v>0</v>
      </c>
      <c r="F72" s="64" t="s">
        <v>250</v>
      </c>
      <c r="G72" s="23" t="s">
        <v>251</v>
      </c>
      <c r="H72" s="61">
        <v>0</v>
      </c>
      <c r="I72" s="61">
        <v>0</v>
      </c>
      <c r="J72" s="61">
        <v>0</v>
      </c>
    </row>
    <row r="73" spans="1:12" ht="25.5" x14ac:dyDescent="0.25">
      <c r="A73" s="25" t="s">
        <v>252</v>
      </c>
      <c r="B73" s="23" t="s">
        <v>253</v>
      </c>
      <c r="C73" s="63">
        <v>0</v>
      </c>
      <c r="D73" s="63">
        <v>0</v>
      </c>
      <c r="E73" s="63">
        <v>0</v>
      </c>
      <c r="F73" s="67" t="s">
        <v>254</v>
      </c>
      <c r="G73" s="23" t="s">
        <v>255</v>
      </c>
      <c r="H73" s="63">
        <v>0</v>
      </c>
      <c r="I73" s="63">
        <v>0</v>
      </c>
      <c r="J73" s="63">
        <v>0</v>
      </c>
    </row>
    <row r="74" spans="1:12" ht="25.5" x14ac:dyDescent="0.25">
      <c r="A74" s="25" t="s">
        <v>256</v>
      </c>
      <c r="B74" s="23" t="s">
        <v>257</v>
      </c>
      <c r="C74" s="61">
        <v>0</v>
      </c>
      <c r="D74" s="61">
        <v>0</v>
      </c>
      <c r="E74" s="61">
        <v>0</v>
      </c>
      <c r="F74" s="67" t="s">
        <v>258</v>
      </c>
      <c r="G74" s="23" t="s">
        <v>259</v>
      </c>
      <c r="H74" s="61">
        <v>0</v>
      </c>
      <c r="I74" s="61">
        <v>0</v>
      </c>
      <c r="J74" s="61">
        <v>0</v>
      </c>
    </row>
    <row r="75" spans="1:12" ht="25.5" x14ac:dyDescent="0.25">
      <c r="A75" s="30" t="s">
        <v>260</v>
      </c>
      <c r="B75" s="23" t="s">
        <v>261</v>
      </c>
      <c r="C75" s="61">
        <v>0</v>
      </c>
      <c r="D75" s="61">
        <v>0</v>
      </c>
      <c r="E75" s="61">
        <v>0</v>
      </c>
      <c r="F75" s="64" t="s">
        <v>262</v>
      </c>
      <c r="G75" s="23" t="s">
        <v>263</v>
      </c>
      <c r="H75" s="61">
        <v>0</v>
      </c>
      <c r="I75" s="61">
        <v>0</v>
      </c>
      <c r="J75" s="61">
        <v>0</v>
      </c>
    </row>
    <row r="76" spans="1:12" x14ac:dyDescent="0.25">
      <c r="A76" s="68" t="s">
        <v>264</v>
      </c>
      <c r="B76" s="23" t="s">
        <v>265</v>
      </c>
      <c r="C76" s="61">
        <v>0</v>
      </c>
      <c r="D76" s="61">
        <v>0</v>
      </c>
      <c r="E76" s="61">
        <v>0</v>
      </c>
      <c r="F76" s="64" t="s">
        <v>266</v>
      </c>
      <c r="G76" s="23" t="s">
        <v>267</v>
      </c>
      <c r="H76" s="63">
        <v>0</v>
      </c>
      <c r="I76" s="63">
        <v>0</v>
      </c>
      <c r="J76" s="63">
        <v>0</v>
      </c>
    </row>
    <row r="77" spans="1:12" ht="25.5" x14ac:dyDescent="0.25">
      <c r="A77" s="30" t="s">
        <v>268</v>
      </c>
      <c r="B77" s="23" t="s">
        <v>269</v>
      </c>
      <c r="C77" s="63">
        <v>0</v>
      </c>
      <c r="D77" s="63">
        <v>0</v>
      </c>
      <c r="E77" s="63">
        <v>0</v>
      </c>
      <c r="F77" s="30" t="s">
        <v>270</v>
      </c>
      <c r="G77" s="23" t="s">
        <v>271</v>
      </c>
      <c r="H77" s="61">
        <v>0</v>
      </c>
      <c r="I77" s="61">
        <v>0</v>
      </c>
      <c r="J77" s="61">
        <v>0</v>
      </c>
    </row>
    <row r="78" spans="1:12" ht="25.5" x14ac:dyDescent="0.25">
      <c r="A78" s="30" t="s">
        <v>272</v>
      </c>
      <c r="B78" s="23" t="s">
        <v>273</v>
      </c>
      <c r="C78" s="61">
        <v>0</v>
      </c>
      <c r="D78" s="61">
        <v>0</v>
      </c>
      <c r="E78" s="61">
        <v>0</v>
      </c>
      <c r="F78" s="69" t="s">
        <v>164</v>
      </c>
      <c r="G78" s="70" t="s">
        <v>274</v>
      </c>
      <c r="H78" s="71">
        <v>0</v>
      </c>
      <c r="I78" s="71">
        <v>0</v>
      </c>
      <c r="J78" s="71">
        <v>0</v>
      </c>
    </row>
    <row r="79" spans="1:12" x14ac:dyDescent="0.25">
      <c r="A79" s="25" t="s">
        <v>275</v>
      </c>
      <c r="B79" s="23" t="s">
        <v>276</v>
      </c>
      <c r="C79" s="61">
        <v>0</v>
      </c>
      <c r="D79" s="61">
        <v>0</v>
      </c>
      <c r="E79" s="61">
        <v>0</v>
      </c>
      <c r="F79" s="22" t="s">
        <v>277</v>
      </c>
      <c r="G79" s="25"/>
      <c r="H79" s="61"/>
      <c r="I79" s="61"/>
      <c r="J79" s="61"/>
    </row>
    <row r="80" spans="1:12" ht="25.5" x14ac:dyDescent="0.25">
      <c r="A80" s="69" t="s">
        <v>164</v>
      </c>
      <c r="B80" s="70" t="s">
        <v>278</v>
      </c>
      <c r="C80" s="71">
        <v>0</v>
      </c>
      <c r="D80" s="71">
        <v>0</v>
      </c>
      <c r="E80" s="71">
        <v>0</v>
      </c>
      <c r="F80" s="67" t="s">
        <v>279</v>
      </c>
      <c r="G80" s="23" t="s">
        <v>280</v>
      </c>
      <c r="H80" s="61">
        <v>0</v>
      </c>
      <c r="I80" s="61">
        <v>0</v>
      </c>
      <c r="J80" s="61">
        <v>0</v>
      </c>
    </row>
    <row r="81" spans="1:12" ht="25.5" x14ac:dyDescent="0.25">
      <c r="A81" s="22" t="s">
        <v>281</v>
      </c>
      <c r="B81" s="62"/>
      <c r="C81" s="61"/>
      <c r="D81" s="61"/>
      <c r="E81" s="61"/>
      <c r="F81" s="67" t="s">
        <v>282</v>
      </c>
      <c r="G81" s="23" t="s">
        <v>283</v>
      </c>
      <c r="H81" s="61">
        <v>0</v>
      </c>
      <c r="I81" s="61">
        <v>0</v>
      </c>
      <c r="J81" s="61">
        <v>0</v>
      </c>
    </row>
    <row r="82" spans="1:12" ht="38.25" x14ac:dyDescent="0.25">
      <c r="A82" s="30" t="s">
        <v>284</v>
      </c>
      <c r="B82" s="23" t="s">
        <v>285</v>
      </c>
      <c r="C82" s="61">
        <v>0</v>
      </c>
      <c r="D82" s="61">
        <v>0</v>
      </c>
      <c r="E82" s="61">
        <v>0</v>
      </c>
      <c r="F82" s="64" t="s">
        <v>286</v>
      </c>
      <c r="G82" s="23" t="s">
        <v>287</v>
      </c>
      <c r="H82" s="61">
        <v>0</v>
      </c>
      <c r="I82" s="61">
        <v>0</v>
      </c>
      <c r="J82" s="61">
        <v>0</v>
      </c>
    </row>
    <row r="83" spans="1:12" ht="25.5" x14ac:dyDescent="0.25">
      <c r="A83" s="30" t="s">
        <v>288</v>
      </c>
      <c r="B83" s="23" t="s">
        <v>289</v>
      </c>
      <c r="C83" s="71">
        <v>0</v>
      </c>
      <c r="D83" s="71">
        <v>0</v>
      </c>
      <c r="E83" s="71">
        <v>0</v>
      </c>
      <c r="F83" s="69" t="s">
        <v>193</v>
      </c>
      <c r="G83" s="70" t="s">
        <v>290</v>
      </c>
      <c r="H83" s="72">
        <v>0</v>
      </c>
      <c r="I83" s="72">
        <v>0</v>
      </c>
      <c r="J83" s="72">
        <v>0</v>
      </c>
    </row>
    <row r="84" spans="1:12" x14ac:dyDescent="0.25">
      <c r="A84" s="30" t="s">
        <v>291</v>
      </c>
      <c r="B84" s="23" t="s">
        <v>292</v>
      </c>
      <c r="C84" s="61">
        <v>0</v>
      </c>
      <c r="D84" s="61">
        <v>0</v>
      </c>
      <c r="E84" s="61">
        <v>0</v>
      </c>
      <c r="F84" s="73"/>
      <c r="G84" s="27"/>
      <c r="H84" s="74"/>
      <c r="I84" s="74"/>
      <c r="J84" s="74"/>
    </row>
    <row r="85" spans="1:12" ht="25.5" x14ac:dyDescent="0.25">
      <c r="A85" s="30" t="s">
        <v>293</v>
      </c>
      <c r="B85" s="23" t="s">
        <v>294</v>
      </c>
      <c r="C85" s="61">
        <v>0</v>
      </c>
      <c r="D85" s="61">
        <v>0</v>
      </c>
      <c r="E85" s="61">
        <v>0</v>
      </c>
      <c r="F85" s="22" t="s">
        <v>295</v>
      </c>
      <c r="G85" s="23" t="s">
        <v>296</v>
      </c>
      <c r="H85" s="61">
        <v>0</v>
      </c>
      <c r="I85" s="61">
        <v>0</v>
      </c>
      <c r="J85" s="61">
        <v>0</v>
      </c>
    </row>
    <row r="86" spans="1:12" x14ac:dyDescent="0.25">
      <c r="A86" s="69" t="s">
        <v>193</v>
      </c>
      <c r="B86" s="70" t="s">
        <v>297</v>
      </c>
      <c r="C86" s="71">
        <v>0</v>
      </c>
      <c r="D86" s="71">
        <v>0</v>
      </c>
      <c r="E86" s="71">
        <v>0</v>
      </c>
      <c r="F86" s="22" t="s">
        <v>298</v>
      </c>
      <c r="G86" s="23" t="s">
        <v>299</v>
      </c>
      <c r="H86" s="61">
        <v>0</v>
      </c>
      <c r="I86" s="61">
        <v>0</v>
      </c>
      <c r="J86" s="61">
        <v>0</v>
      </c>
      <c r="L86" s="75"/>
    </row>
    <row r="87" spans="1:12" x14ac:dyDescent="0.25">
      <c r="A87" s="22" t="s">
        <v>300</v>
      </c>
      <c r="B87" s="23" t="s">
        <v>301</v>
      </c>
      <c r="C87" s="61">
        <v>0</v>
      </c>
      <c r="D87" s="61">
        <v>0</v>
      </c>
      <c r="E87" s="61">
        <v>0</v>
      </c>
      <c r="F87" s="76" t="s">
        <v>302</v>
      </c>
      <c r="G87" s="77" t="s">
        <v>303</v>
      </c>
      <c r="H87" s="63">
        <v>0</v>
      </c>
      <c r="I87" s="63">
        <v>0</v>
      </c>
      <c r="J87" s="63">
        <v>0</v>
      </c>
    </row>
    <row r="88" spans="1:12" ht="25.5" x14ac:dyDescent="0.25">
      <c r="A88" s="22" t="s">
        <v>304</v>
      </c>
      <c r="B88" s="23" t="s">
        <v>305</v>
      </c>
      <c r="C88" s="61">
        <v>0</v>
      </c>
      <c r="D88" s="61">
        <v>0</v>
      </c>
      <c r="E88" s="78">
        <v>0</v>
      </c>
      <c r="F88" s="79" t="s">
        <v>306</v>
      </c>
      <c r="G88" s="80" t="s">
        <v>307</v>
      </c>
      <c r="H88" s="81">
        <v>0</v>
      </c>
      <c r="I88" s="81">
        <v>0</v>
      </c>
      <c r="J88" s="81">
        <v>0</v>
      </c>
    </row>
    <row r="89" spans="1:12" x14ac:dyDescent="0.25">
      <c r="A89" s="76" t="s">
        <v>308</v>
      </c>
      <c r="B89" s="77" t="s">
        <v>309</v>
      </c>
      <c r="C89" s="71">
        <v>0</v>
      </c>
      <c r="D89" s="71">
        <v>0</v>
      </c>
      <c r="E89" s="71">
        <v>0</v>
      </c>
      <c r="F89" s="82"/>
      <c r="G89" s="42"/>
      <c r="H89" s="83"/>
      <c r="I89" s="83"/>
      <c r="J89" s="84"/>
    </row>
    <row r="90" spans="1:12" ht="25.5" x14ac:dyDescent="0.25">
      <c r="A90" s="29" t="s">
        <v>310</v>
      </c>
      <c r="B90" s="23" t="s">
        <v>311</v>
      </c>
      <c r="C90" s="59">
        <v>0</v>
      </c>
      <c r="D90" s="59">
        <v>0</v>
      </c>
      <c r="E90" s="59">
        <v>0</v>
      </c>
      <c r="F90" s="85"/>
      <c r="G90" s="50"/>
      <c r="H90" s="86"/>
      <c r="I90" s="86"/>
      <c r="J90" s="87"/>
    </row>
    <row r="91" spans="1:12" x14ac:dyDescent="0.25">
      <c r="A91" s="22" t="s">
        <v>312</v>
      </c>
      <c r="B91" s="23" t="s">
        <v>313</v>
      </c>
      <c r="C91" s="61">
        <v>0</v>
      </c>
      <c r="D91" s="61">
        <v>0</v>
      </c>
      <c r="E91" s="78">
        <v>0</v>
      </c>
      <c r="F91" s="88"/>
      <c r="G91" s="86"/>
      <c r="H91" s="86"/>
      <c r="I91" s="86"/>
      <c r="J91" s="87"/>
    </row>
    <row r="92" spans="1:12" ht="25.5" x14ac:dyDescent="0.25">
      <c r="A92" s="29" t="s">
        <v>314</v>
      </c>
      <c r="B92" s="23" t="s">
        <v>315</v>
      </c>
      <c r="C92" s="61">
        <v>0</v>
      </c>
      <c r="D92" s="61">
        <v>0</v>
      </c>
      <c r="E92" s="78">
        <v>0</v>
      </c>
      <c r="F92" s="89"/>
      <c r="G92" s="90"/>
      <c r="H92" s="90"/>
      <c r="I92" s="90"/>
      <c r="J92" s="91"/>
    </row>
    <row r="93" spans="1:12" x14ac:dyDescent="0.25">
      <c r="A93" s="92" t="s">
        <v>316</v>
      </c>
      <c r="B93" s="77" t="s">
        <v>317</v>
      </c>
      <c r="C93" s="93">
        <v>0</v>
      </c>
      <c r="D93" s="93">
        <v>0</v>
      </c>
      <c r="E93" s="93">
        <v>0</v>
      </c>
      <c r="F93" s="94" t="s">
        <v>318</v>
      </c>
      <c r="G93" s="95" t="s">
        <v>319</v>
      </c>
      <c r="H93" s="96">
        <v>0</v>
      </c>
      <c r="I93" s="96">
        <v>0</v>
      </c>
      <c r="J93" s="96">
        <v>0</v>
      </c>
    </row>
    <row r="94" spans="1:12" x14ac:dyDescent="0.25">
      <c r="A94" s="29" t="s">
        <v>320</v>
      </c>
      <c r="B94" s="23" t="s">
        <v>321</v>
      </c>
      <c r="C94" s="59">
        <v>0</v>
      </c>
      <c r="D94" s="59">
        <v>0</v>
      </c>
      <c r="E94" s="59">
        <v>0</v>
      </c>
      <c r="F94" s="29" t="s">
        <v>322</v>
      </c>
      <c r="G94" s="23" t="s">
        <v>323</v>
      </c>
      <c r="H94" s="59">
        <v>0</v>
      </c>
      <c r="I94" s="59">
        <v>0</v>
      </c>
      <c r="J94" s="59">
        <v>0</v>
      </c>
    </row>
    <row r="95" spans="1:12" x14ac:dyDescent="0.25">
      <c r="A95" s="97"/>
      <c r="B95" s="97"/>
      <c r="C95" s="97"/>
      <c r="D95" s="97"/>
      <c r="E95" s="97"/>
      <c r="F95" s="97"/>
      <c r="G95" s="97"/>
      <c r="H95" s="98"/>
      <c r="I95" s="97"/>
      <c r="J95" s="97"/>
    </row>
    <row r="96" spans="1:12" x14ac:dyDescent="0.25">
      <c r="A96" s="195" t="s">
        <v>324</v>
      </c>
      <c r="B96" s="97"/>
      <c r="C96" s="97"/>
      <c r="D96" s="97"/>
      <c r="E96" s="97"/>
      <c r="F96" s="97"/>
      <c r="G96" s="97"/>
      <c r="H96" s="97"/>
      <c r="I96" s="97"/>
      <c r="J96" s="97"/>
    </row>
    <row r="97" spans="1:10" x14ac:dyDescent="0.25">
      <c r="A97" s="195"/>
      <c r="B97" s="97"/>
      <c r="C97" s="97"/>
      <c r="D97" s="97"/>
      <c r="E97" s="97"/>
      <c r="F97" s="97"/>
      <c r="G97" s="97"/>
      <c r="H97" s="97"/>
      <c r="I97" s="97"/>
      <c r="J97" s="97"/>
    </row>
    <row r="98" spans="1:10" ht="32.25" customHeight="1" x14ac:dyDescent="0.25">
      <c r="A98" s="351" t="s">
        <v>471</v>
      </c>
      <c r="B98" s="351"/>
      <c r="C98" s="351"/>
      <c r="D98" s="351"/>
      <c r="E98" s="351"/>
      <c r="F98" s="97"/>
      <c r="G98" s="97"/>
      <c r="H98" s="97"/>
      <c r="I98" s="97"/>
      <c r="J98" s="97"/>
    </row>
    <row r="99" spans="1:10" x14ac:dyDescent="0.25">
      <c r="A99" s="97"/>
      <c r="B99" s="97"/>
      <c r="C99" s="97"/>
      <c r="D99" s="97"/>
      <c r="E99" s="97"/>
      <c r="F99" s="97"/>
      <c r="G99" s="97"/>
      <c r="H99" s="97"/>
      <c r="I99" s="97"/>
      <c r="J99" s="97"/>
    </row>
    <row r="100" spans="1:10" x14ac:dyDescent="0.25">
      <c r="A100" s="97" t="s">
        <v>325</v>
      </c>
      <c r="B100" s="97"/>
      <c r="D100" s="97"/>
      <c r="E100" s="99" t="s">
        <v>326</v>
      </c>
      <c r="F100" s="97"/>
      <c r="G100" s="97"/>
      <c r="H100" s="97"/>
      <c r="I100" s="97"/>
      <c r="J100" s="97"/>
    </row>
    <row r="101" spans="1:10" ht="15" customHeight="1" x14ac:dyDescent="0.25">
      <c r="A101" s="345" t="s">
        <v>327</v>
      </c>
      <c r="B101" s="345" t="s">
        <v>70</v>
      </c>
      <c r="C101" s="352" t="s">
        <v>328</v>
      </c>
      <c r="D101" s="352"/>
      <c r="E101" s="352"/>
      <c r="F101" s="97"/>
      <c r="G101" s="97"/>
      <c r="H101" s="97"/>
      <c r="I101" s="97"/>
      <c r="J101" s="97"/>
    </row>
    <row r="102" spans="1:10" x14ac:dyDescent="0.25">
      <c r="A102" s="345"/>
      <c r="B102" s="345"/>
      <c r="C102" s="189">
        <v>2017</v>
      </c>
      <c r="D102" s="189">
        <v>2018</v>
      </c>
      <c r="E102" s="189">
        <v>2019</v>
      </c>
      <c r="F102" s="97"/>
      <c r="G102" s="97"/>
      <c r="H102" s="97"/>
      <c r="I102" s="97"/>
      <c r="J102" s="97"/>
    </row>
    <row r="103" spans="1:10" ht="39" x14ac:dyDescent="0.25">
      <c r="A103" s="100" t="s">
        <v>329</v>
      </c>
      <c r="B103" s="101">
        <v>15700</v>
      </c>
      <c r="C103" s="196">
        <v>0</v>
      </c>
      <c r="D103" s="196">
        <v>0</v>
      </c>
      <c r="E103" s="196">
        <v>0</v>
      </c>
      <c r="F103" s="97"/>
      <c r="G103" s="97"/>
      <c r="H103" s="97"/>
      <c r="I103" s="97"/>
      <c r="J103" s="97"/>
    </row>
    <row r="104" spans="1:10" x14ac:dyDescent="0.25">
      <c r="A104" s="99"/>
      <c r="B104" s="97"/>
      <c r="C104" s="97"/>
      <c r="D104" s="97"/>
      <c r="E104" s="97"/>
      <c r="F104" s="97"/>
      <c r="G104" s="97"/>
      <c r="H104" s="97"/>
      <c r="I104" s="97"/>
      <c r="J104" s="97"/>
    </row>
    <row r="105" spans="1:10" x14ac:dyDescent="0.25">
      <c r="A105" s="99"/>
      <c r="B105" s="97"/>
      <c r="C105" s="97"/>
      <c r="D105" s="97"/>
      <c r="E105" s="97"/>
      <c r="F105" s="97"/>
      <c r="G105" s="97"/>
      <c r="H105" s="97"/>
      <c r="I105" s="97"/>
      <c r="J105" s="97"/>
    </row>
    <row r="106" spans="1:10" x14ac:dyDescent="0.25">
      <c r="A106" s="195" t="s">
        <v>330</v>
      </c>
      <c r="B106" s="97"/>
      <c r="C106" s="97"/>
      <c r="D106" s="97"/>
      <c r="E106" s="97"/>
      <c r="F106" s="97"/>
      <c r="G106" s="97"/>
      <c r="H106" s="97"/>
      <c r="I106" s="97"/>
      <c r="J106" s="97"/>
    </row>
    <row r="107" spans="1:10" x14ac:dyDescent="0.25">
      <c r="A107" s="97"/>
      <c r="B107" s="97"/>
      <c r="C107" s="97"/>
      <c r="D107" s="97"/>
      <c r="E107" s="97"/>
      <c r="F107" s="97"/>
      <c r="G107" s="97"/>
      <c r="H107" s="97"/>
      <c r="I107" s="97"/>
      <c r="J107" s="97"/>
    </row>
    <row r="108" spans="1:10" ht="22.5" customHeight="1" x14ac:dyDescent="0.25">
      <c r="A108" s="358" t="s">
        <v>465</v>
      </c>
      <c r="B108" s="358"/>
      <c r="C108" s="358"/>
      <c r="D108" s="358"/>
      <c r="E108" s="358"/>
      <c r="F108" s="17"/>
      <c r="G108" s="17"/>
      <c r="H108" s="17"/>
      <c r="I108" s="17"/>
      <c r="J108" s="17"/>
    </row>
    <row r="109" spans="1:10" x14ac:dyDescent="0.25">
      <c r="A109" s="17"/>
      <c r="B109" s="17"/>
      <c r="C109" s="17"/>
      <c r="D109" s="17"/>
      <c r="E109" s="99" t="s">
        <v>326</v>
      </c>
      <c r="F109" s="17"/>
      <c r="G109" s="17"/>
      <c r="H109" s="17"/>
      <c r="I109" s="17"/>
      <c r="J109" s="17"/>
    </row>
    <row r="110" spans="1:10" ht="15" customHeight="1" x14ac:dyDescent="0.25">
      <c r="A110" s="353" t="s">
        <v>327</v>
      </c>
      <c r="B110" s="353" t="s">
        <v>70</v>
      </c>
      <c r="C110" s="355" t="s">
        <v>328</v>
      </c>
      <c r="D110" s="356"/>
      <c r="E110" s="357"/>
      <c r="F110" s="17"/>
      <c r="G110" s="17"/>
      <c r="H110" s="17"/>
      <c r="I110" s="17"/>
      <c r="J110" s="17"/>
    </row>
    <row r="111" spans="1:10" x14ac:dyDescent="0.25">
      <c r="A111" s="354"/>
      <c r="B111" s="354"/>
      <c r="C111" s="185">
        <v>2017</v>
      </c>
      <c r="D111" s="185">
        <v>2018</v>
      </c>
      <c r="E111" s="185">
        <v>2019</v>
      </c>
      <c r="F111" s="17"/>
      <c r="G111" s="17"/>
      <c r="H111" s="17"/>
      <c r="I111" s="17"/>
      <c r="J111" s="17"/>
    </row>
    <row r="112" spans="1:10" ht="26.25" x14ac:dyDescent="0.25">
      <c r="A112" s="100" t="s">
        <v>331</v>
      </c>
      <c r="B112" s="101" t="s">
        <v>332</v>
      </c>
      <c r="C112" s="197">
        <v>0</v>
      </c>
      <c r="D112" s="197">
        <v>0</v>
      </c>
      <c r="E112" s="197">
        <v>0</v>
      </c>
      <c r="F112" s="17"/>
      <c r="G112" s="17"/>
      <c r="H112" s="17"/>
      <c r="I112" s="17"/>
      <c r="J112" s="17"/>
    </row>
    <row r="113" spans="1:10" ht="39" x14ac:dyDescent="0.25">
      <c r="A113" s="100" t="s">
        <v>333</v>
      </c>
      <c r="B113" s="101" t="s">
        <v>334</v>
      </c>
      <c r="C113" s="197">
        <v>0</v>
      </c>
      <c r="D113" s="197">
        <v>0</v>
      </c>
      <c r="E113" s="197">
        <v>0</v>
      </c>
      <c r="F113" s="17"/>
      <c r="G113" s="17"/>
      <c r="H113" s="17"/>
      <c r="I113" s="17"/>
      <c r="J113" s="17"/>
    </row>
    <row r="114" spans="1:10" x14ac:dyDescent="0.25">
      <c r="A114" s="103" t="s">
        <v>335</v>
      </c>
      <c r="B114" s="62"/>
      <c r="C114" s="198">
        <f>SUM(C112:C113)</f>
        <v>0</v>
      </c>
      <c r="D114" s="198">
        <f>SUM(D112:D113)</f>
        <v>0</v>
      </c>
      <c r="E114" s="198">
        <f>SUM(E112:E113)</f>
        <v>0</v>
      </c>
      <c r="F114" s="17"/>
      <c r="G114" s="17"/>
      <c r="H114" s="17"/>
      <c r="I114" s="17"/>
      <c r="J114" s="17"/>
    </row>
    <row r="115" spans="1:10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0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</row>
    <row r="117" spans="1:10" ht="105.75" customHeight="1" x14ac:dyDescent="0.25">
      <c r="A117" s="350" t="s">
        <v>473</v>
      </c>
      <c r="B117" s="350"/>
      <c r="C117" s="350"/>
      <c r="D117" s="350"/>
      <c r="E117" s="350"/>
      <c r="F117" s="350"/>
      <c r="G117" s="17"/>
      <c r="H117" s="17"/>
      <c r="I117" s="17"/>
      <c r="J117" s="17"/>
    </row>
    <row r="118" spans="1:10" x14ac:dyDescent="0.25">
      <c r="A118" s="104"/>
      <c r="B118" s="104"/>
      <c r="C118" s="104"/>
      <c r="D118" s="104"/>
      <c r="E118" s="104"/>
      <c r="F118" s="104"/>
      <c r="G118" s="17"/>
      <c r="H118" s="17"/>
      <c r="I118" s="17"/>
      <c r="J118" s="17"/>
    </row>
    <row r="119" spans="1:10" x14ac:dyDescent="0.25">
      <c r="A119" s="104"/>
      <c r="B119" s="104"/>
      <c r="C119" s="104"/>
      <c r="D119" s="104"/>
      <c r="E119" s="104"/>
      <c r="F119" s="104"/>
      <c r="G119" s="17"/>
      <c r="H119" s="17"/>
      <c r="I119" s="17"/>
      <c r="J119" s="17"/>
    </row>
    <row r="120" spans="1:10" x14ac:dyDescent="0.25">
      <c r="A120" s="104"/>
      <c r="B120" s="104"/>
      <c r="C120" s="104"/>
      <c r="D120" s="104"/>
      <c r="E120" s="104"/>
      <c r="F120" s="104"/>
      <c r="G120" s="17"/>
      <c r="H120" s="17"/>
      <c r="I120" s="17"/>
      <c r="J120" s="17"/>
    </row>
    <row r="121" spans="1:10" x14ac:dyDescent="0.25">
      <c r="A121" s="104"/>
      <c r="B121" s="104"/>
      <c r="C121" s="104"/>
      <c r="D121" s="104"/>
      <c r="E121" s="104"/>
      <c r="F121" s="104"/>
      <c r="G121" s="17"/>
      <c r="H121" s="17"/>
      <c r="I121" s="17"/>
      <c r="J121" s="17"/>
    </row>
    <row r="122" spans="1:10" x14ac:dyDescent="0.25">
      <c r="E122" s="17"/>
      <c r="F122" s="17"/>
      <c r="G122" s="17"/>
      <c r="H122" s="17"/>
      <c r="I122" s="17"/>
      <c r="J122" s="17"/>
    </row>
    <row r="123" spans="1:10" x14ac:dyDescent="0.25">
      <c r="E123" s="17"/>
      <c r="F123" s="17"/>
      <c r="G123" s="17"/>
      <c r="H123" s="17"/>
      <c r="I123" s="17"/>
      <c r="J123" s="17"/>
    </row>
    <row r="124" spans="1:10" x14ac:dyDescent="0.25">
      <c r="E124" s="17"/>
      <c r="F124" s="17"/>
      <c r="G124" s="17"/>
      <c r="H124" s="17"/>
      <c r="I124" s="17"/>
      <c r="J124" s="17"/>
    </row>
    <row r="125" spans="1:10" x14ac:dyDescent="0.25">
      <c r="E125" s="17"/>
      <c r="F125" s="17"/>
      <c r="G125" s="17"/>
      <c r="H125" s="17"/>
      <c r="I125" s="17"/>
      <c r="J125" s="17"/>
    </row>
    <row r="126" spans="1:10" x14ac:dyDescent="0.25">
      <c r="E126" s="17"/>
      <c r="F126" s="17"/>
      <c r="G126" s="17"/>
      <c r="H126" s="17"/>
      <c r="I126" s="17"/>
      <c r="J126" s="17"/>
    </row>
    <row r="127" spans="1:10" x14ac:dyDescent="0.25">
      <c r="E127" s="17"/>
      <c r="F127" s="17"/>
      <c r="G127" s="17"/>
      <c r="H127" s="17"/>
      <c r="I127" s="17"/>
      <c r="J127" s="17"/>
    </row>
    <row r="128" spans="1:10" x14ac:dyDescent="0.25">
      <c r="E128" s="17"/>
      <c r="F128" s="17"/>
      <c r="G128" s="17"/>
      <c r="H128" s="17"/>
      <c r="I128" s="17"/>
      <c r="J128" s="17"/>
    </row>
    <row r="129" spans="5:10" x14ac:dyDescent="0.25">
      <c r="E129" s="17"/>
      <c r="F129" s="17"/>
      <c r="G129" s="17"/>
      <c r="H129" s="17"/>
      <c r="I129" s="17"/>
      <c r="J129" s="17"/>
    </row>
  </sheetData>
  <mergeCells count="26">
    <mergeCell ref="A117:F117"/>
    <mergeCell ref="A98:E98"/>
    <mergeCell ref="A101:A102"/>
    <mergeCell ref="B101:B102"/>
    <mergeCell ref="C101:E101"/>
    <mergeCell ref="A110:A111"/>
    <mergeCell ref="B110:B111"/>
    <mergeCell ref="C110:E110"/>
    <mergeCell ref="A108:E108"/>
    <mergeCell ref="H63:J63"/>
    <mergeCell ref="A64:A65"/>
    <mergeCell ref="B64:B65"/>
    <mergeCell ref="C64:E64"/>
    <mergeCell ref="F64:F65"/>
    <mergeCell ref="G64:G65"/>
    <mergeCell ref="H64:J64"/>
    <mergeCell ref="A62:J62"/>
    <mergeCell ref="A4:J4"/>
    <mergeCell ref="A6:E6"/>
    <mergeCell ref="F6:J6"/>
    <mergeCell ref="A7:A8"/>
    <mergeCell ref="B7:B8"/>
    <mergeCell ref="C7:E7"/>
    <mergeCell ref="F7:F8"/>
    <mergeCell ref="G7:G8"/>
    <mergeCell ref="H7:J7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A6" sqref="A6"/>
    </sheetView>
  </sheetViews>
  <sheetFormatPr defaultRowHeight="15" x14ac:dyDescent="0.25"/>
  <cols>
    <col min="1" max="1" width="67.5703125" style="105" customWidth="1"/>
    <col min="2" max="5" width="13.5703125" style="105" customWidth="1"/>
    <col min="6" max="6" width="9.140625" style="105"/>
  </cols>
  <sheetData>
    <row r="1" spans="1:5" x14ac:dyDescent="0.25">
      <c r="A1" s="195" t="s">
        <v>336</v>
      </c>
    </row>
    <row r="2" spans="1:5" ht="28.5" customHeight="1" x14ac:dyDescent="0.25">
      <c r="A2" s="333" t="s">
        <v>463</v>
      </c>
      <c r="B2" s="359"/>
      <c r="C2" s="359"/>
      <c r="D2" s="359"/>
      <c r="E2" s="359"/>
    </row>
    <row r="3" spans="1:5" x14ac:dyDescent="0.25">
      <c r="A3" s="106"/>
      <c r="B3" s="107"/>
      <c r="C3" s="107"/>
      <c r="D3" s="107"/>
      <c r="E3" s="107"/>
    </row>
    <row r="4" spans="1:5" x14ac:dyDescent="0.25">
      <c r="A4" s="108" t="s">
        <v>337</v>
      </c>
      <c r="B4" s="108"/>
      <c r="C4" s="108"/>
    </row>
    <row r="5" spans="1:5" x14ac:dyDescent="0.25">
      <c r="A5" s="109"/>
      <c r="B5" s="110"/>
      <c r="C5" s="19">
        <v>2017</v>
      </c>
      <c r="D5" s="19">
        <v>2018</v>
      </c>
      <c r="E5" s="19">
        <v>2019</v>
      </c>
    </row>
    <row r="6" spans="1:5" x14ac:dyDescent="0.25">
      <c r="A6" s="111" t="s">
        <v>338</v>
      </c>
      <c r="B6" s="111"/>
      <c r="C6" s="111"/>
    </row>
    <row r="7" spans="1:5" ht="37.5" customHeight="1" x14ac:dyDescent="0.25">
      <c r="A7" s="360"/>
      <c r="B7" s="361" t="s">
        <v>70</v>
      </c>
      <c r="C7" s="191" t="s">
        <v>339</v>
      </c>
      <c r="D7" s="191" t="s">
        <v>339</v>
      </c>
      <c r="E7" s="191" t="s">
        <v>339</v>
      </c>
    </row>
    <row r="8" spans="1:5" x14ac:dyDescent="0.25">
      <c r="A8" s="360"/>
      <c r="B8" s="361"/>
      <c r="C8" s="160" t="s">
        <v>35</v>
      </c>
      <c r="D8" s="160" t="s">
        <v>35</v>
      </c>
      <c r="E8" s="160" t="s">
        <v>35</v>
      </c>
    </row>
    <row r="9" spans="1:5" ht="25.5" x14ac:dyDescent="0.25">
      <c r="A9" s="29" t="s">
        <v>340</v>
      </c>
      <c r="B9" s="112">
        <v>1000</v>
      </c>
      <c r="C9" s="61"/>
      <c r="D9" s="61"/>
      <c r="E9" s="61"/>
    </row>
    <row r="10" spans="1:5" x14ac:dyDescent="0.25">
      <c r="A10" s="30" t="s">
        <v>341</v>
      </c>
      <c r="B10" s="112">
        <v>1001</v>
      </c>
      <c r="C10" s="102">
        <v>0</v>
      </c>
      <c r="D10" s="102">
        <v>0</v>
      </c>
      <c r="E10" s="102">
        <v>0</v>
      </c>
    </row>
    <row r="11" spans="1:5" ht="39" customHeight="1" x14ac:dyDescent="0.25">
      <c r="A11" s="362" t="s">
        <v>342</v>
      </c>
      <c r="B11" s="363"/>
      <c r="C11" s="363"/>
    </row>
    <row r="12" spans="1:5" x14ac:dyDescent="0.25">
      <c r="A12" s="113"/>
      <c r="B12" s="114"/>
      <c r="C12" s="19">
        <v>2017</v>
      </c>
      <c r="D12" s="19">
        <v>2018</v>
      </c>
      <c r="E12" s="19">
        <v>2019</v>
      </c>
    </row>
    <row r="13" spans="1:5" ht="38.25" x14ac:dyDescent="0.25">
      <c r="A13" s="115"/>
      <c r="B13" s="191" t="s">
        <v>70</v>
      </c>
      <c r="C13" s="191" t="s">
        <v>343</v>
      </c>
      <c r="D13" s="191" t="s">
        <v>343</v>
      </c>
      <c r="E13" s="191" t="s">
        <v>343</v>
      </c>
    </row>
    <row r="14" spans="1:5" ht="25.5" x14ac:dyDescent="0.25">
      <c r="A14" s="29" t="s">
        <v>344</v>
      </c>
      <c r="B14" s="112">
        <v>1400</v>
      </c>
      <c r="C14" s="102">
        <v>0</v>
      </c>
      <c r="D14" s="102">
        <v>0</v>
      </c>
      <c r="E14" s="102">
        <v>0</v>
      </c>
    </row>
    <row r="15" spans="1:5" ht="25.5" x14ac:dyDescent="0.25">
      <c r="A15" s="29" t="s">
        <v>345</v>
      </c>
      <c r="B15" s="112">
        <v>1500</v>
      </c>
      <c r="C15" s="61"/>
      <c r="D15" s="61"/>
      <c r="E15" s="61"/>
    </row>
    <row r="16" spans="1:5" ht="25.5" x14ac:dyDescent="0.25">
      <c r="A16" s="30" t="s">
        <v>346</v>
      </c>
      <c r="B16" s="112">
        <v>1510</v>
      </c>
      <c r="C16" s="61"/>
      <c r="D16" s="61"/>
      <c r="E16" s="61"/>
    </row>
    <row r="17" spans="1:6" ht="25.5" x14ac:dyDescent="0.25">
      <c r="A17" s="29" t="s">
        <v>347</v>
      </c>
      <c r="B17" s="112">
        <v>1600</v>
      </c>
      <c r="C17" s="102">
        <v>0</v>
      </c>
      <c r="D17" s="102">
        <v>0</v>
      </c>
      <c r="E17" s="102">
        <v>0</v>
      </c>
    </row>
    <row r="20" spans="1:6" x14ac:dyDescent="0.25">
      <c r="A20" s="116"/>
      <c r="B20" s="116"/>
      <c r="C20" s="116"/>
      <c r="D20" s="116"/>
      <c r="E20" s="116"/>
      <c r="F20" s="116"/>
    </row>
    <row r="21" spans="1:6" ht="98.25" customHeight="1" x14ac:dyDescent="0.25">
      <c r="A21" s="350" t="s">
        <v>472</v>
      </c>
      <c r="B21" s="350"/>
      <c r="C21" s="350"/>
      <c r="D21" s="350"/>
      <c r="E21" s="350"/>
      <c r="F21" s="116"/>
    </row>
  </sheetData>
  <mergeCells count="5">
    <mergeCell ref="A2:E2"/>
    <mergeCell ref="A7:A8"/>
    <mergeCell ref="B7:B8"/>
    <mergeCell ref="A11:C11"/>
    <mergeCell ref="A21:E2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80" zoomScaleNormal="80" workbookViewId="0">
      <selection activeCell="K15" sqref="K15"/>
    </sheetView>
  </sheetViews>
  <sheetFormatPr defaultRowHeight="15" x14ac:dyDescent="0.25"/>
  <cols>
    <col min="1" max="1" width="35.5703125" style="105" customWidth="1"/>
    <col min="2" max="2" width="10.5703125" style="105" customWidth="1"/>
    <col min="3" max="3" width="12" style="105" customWidth="1"/>
    <col min="4" max="4" width="11.42578125" style="105" customWidth="1"/>
    <col min="5" max="5" width="11.85546875" style="105" customWidth="1"/>
    <col min="6" max="6" width="11" style="105" customWidth="1"/>
    <col min="7" max="7" width="11.42578125" style="105" customWidth="1"/>
    <col min="8" max="8" width="13.140625" style="105" customWidth="1"/>
    <col min="9" max="9" width="14.5703125" style="105" customWidth="1"/>
    <col min="10" max="11" width="10.5703125" style="105" customWidth="1"/>
  </cols>
  <sheetData>
    <row r="1" spans="1:11" x14ac:dyDescent="0.25">
      <c r="A1" s="117" t="s">
        <v>348</v>
      </c>
      <c r="B1" s="117"/>
      <c r="C1" s="117"/>
      <c r="D1" s="117"/>
      <c r="E1" s="117"/>
      <c r="F1" s="117"/>
      <c r="G1" s="117"/>
      <c r="H1" s="117"/>
      <c r="I1" s="117"/>
    </row>
    <row r="2" spans="1:11" x14ac:dyDescent="0.25">
      <c r="A2" s="117" t="s">
        <v>349</v>
      </c>
    </row>
    <row r="4" spans="1:11" x14ac:dyDescent="0.25">
      <c r="A4" s="194" t="s">
        <v>350</v>
      </c>
      <c r="B4" s="199"/>
      <c r="C4" s="199"/>
      <c r="D4" s="199"/>
      <c r="E4" s="199"/>
      <c r="F4" s="199"/>
      <c r="G4" s="199"/>
      <c r="H4" s="199"/>
      <c r="I4" s="199"/>
    </row>
    <row r="5" spans="1:11" x14ac:dyDescent="0.25">
      <c r="A5" s="199"/>
      <c r="B5" s="199"/>
      <c r="C5" s="199"/>
      <c r="D5" s="199"/>
      <c r="E5" s="199"/>
      <c r="F5" s="199"/>
      <c r="G5" s="199"/>
      <c r="H5" s="199"/>
      <c r="I5" s="199"/>
    </row>
    <row r="6" spans="1:11" x14ac:dyDescent="0.25">
      <c r="A6" s="131" t="s">
        <v>351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15" customHeight="1" x14ac:dyDescent="0.25">
      <c r="A7" s="368" t="s">
        <v>474</v>
      </c>
      <c r="B7" s="368"/>
      <c r="C7" s="368"/>
      <c r="D7" s="368"/>
      <c r="E7" s="368"/>
      <c r="F7" s="368"/>
      <c r="G7" s="368"/>
      <c r="H7" s="368"/>
      <c r="I7" s="368"/>
      <c r="J7" s="18"/>
      <c r="K7" s="18"/>
    </row>
    <row r="8" spans="1:11" x14ac:dyDescent="0.25">
      <c r="A8" s="368"/>
      <c r="B8" s="368"/>
      <c r="C8" s="368"/>
      <c r="D8" s="368"/>
      <c r="E8" s="368"/>
      <c r="F8" s="368"/>
      <c r="G8" s="368"/>
      <c r="H8" s="368"/>
      <c r="I8" s="368"/>
      <c r="J8" s="18"/>
      <c r="K8" s="18"/>
    </row>
    <row r="9" spans="1:11" ht="15.75" thickBot="1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</row>
    <row r="10" spans="1:11" ht="25.5" customHeight="1" x14ac:dyDescent="0.25">
      <c r="A10" s="369" t="s">
        <v>352</v>
      </c>
      <c r="B10" s="371" t="s">
        <v>353</v>
      </c>
      <c r="C10" s="373" t="s">
        <v>354</v>
      </c>
      <c r="D10" s="373"/>
      <c r="E10" s="373"/>
      <c r="F10" s="371" t="s">
        <v>475</v>
      </c>
      <c r="G10" s="373"/>
      <c r="H10" s="374" t="s">
        <v>476</v>
      </c>
      <c r="I10" s="375"/>
      <c r="J10" s="18"/>
      <c r="K10" s="18"/>
    </row>
    <row r="11" spans="1:11" ht="27.75" customHeight="1" x14ac:dyDescent="0.25">
      <c r="A11" s="370"/>
      <c r="B11" s="372"/>
      <c r="C11" s="221" t="s">
        <v>355</v>
      </c>
      <c r="D11" s="221" t="s">
        <v>54</v>
      </c>
      <c r="E11" s="221" t="s">
        <v>35</v>
      </c>
      <c r="F11" s="221" t="s">
        <v>355</v>
      </c>
      <c r="G11" s="221" t="s">
        <v>54</v>
      </c>
      <c r="H11" s="221" t="s">
        <v>355</v>
      </c>
      <c r="I11" s="221" t="s">
        <v>54</v>
      </c>
      <c r="J11" s="18"/>
      <c r="K11" s="18"/>
    </row>
    <row r="12" spans="1:11" x14ac:dyDescent="0.25">
      <c r="A12" s="222">
        <v>1</v>
      </c>
      <c r="B12" s="223">
        <v>2</v>
      </c>
      <c r="C12" s="223">
        <v>3</v>
      </c>
      <c r="D12" s="223">
        <v>4</v>
      </c>
      <c r="E12" s="223">
        <v>5</v>
      </c>
      <c r="F12" s="223">
        <v>6</v>
      </c>
      <c r="G12" s="223">
        <v>7</v>
      </c>
      <c r="H12" s="223" t="s">
        <v>356</v>
      </c>
      <c r="I12" s="223" t="s">
        <v>357</v>
      </c>
      <c r="J12" s="18"/>
      <c r="K12" s="18"/>
    </row>
    <row r="13" spans="1:11" x14ac:dyDescent="0.25">
      <c r="A13" s="379" t="s">
        <v>358</v>
      </c>
      <c r="B13" s="380"/>
      <c r="C13" s="380"/>
      <c r="D13" s="380"/>
      <c r="E13" s="380"/>
      <c r="F13" s="380"/>
      <c r="G13" s="380"/>
      <c r="H13" s="380"/>
      <c r="I13" s="380"/>
      <c r="J13" s="18"/>
      <c r="K13" s="18"/>
    </row>
    <row r="14" spans="1:11" x14ac:dyDescent="0.25">
      <c r="A14" s="200"/>
      <c r="B14" s="201"/>
      <c r="C14" s="202"/>
      <c r="D14" s="202"/>
      <c r="E14" s="202">
        <f>C14+D14</f>
        <v>0</v>
      </c>
      <c r="F14" s="202"/>
      <c r="G14" s="202"/>
      <c r="H14" s="202">
        <f t="shared" ref="H14:I15" si="0">C14*F14/1000</f>
        <v>0</v>
      </c>
      <c r="I14" s="202">
        <f t="shared" si="0"/>
        <v>0</v>
      </c>
      <c r="J14" s="18"/>
      <c r="K14" s="18"/>
    </row>
    <row r="15" spans="1:11" x14ac:dyDescent="0.25">
      <c r="A15" s="200"/>
      <c r="B15" s="201"/>
      <c r="C15" s="202"/>
      <c r="D15" s="202"/>
      <c r="E15" s="202">
        <f>C15+D15</f>
        <v>0</v>
      </c>
      <c r="F15" s="202"/>
      <c r="G15" s="202"/>
      <c r="H15" s="202">
        <f t="shared" si="0"/>
        <v>0</v>
      </c>
      <c r="I15" s="202">
        <f t="shared" si="0"/>
        <v>0</v>
      </c>
      <c r="J15" s="18"/>
      <c r="K15" s="18"/>
    </row>
    <row r="16" spans="1:11" ht="15.75" thickBot="1" x14ac:dyDescent="0.3">
      <c r="A16" s="203" t="s">
        <v>359</v>
      </c>
      <c r="B16" s="204"/>
      <c r="C16" s="205"/>
      <c r="D16" s="205"/>
      <c r="E16" s="202">
        <f>C16+D16</f>
        <v>0</v>
      </c>
      <c r="F16" s="206">
        <v>1</v>
      </c>
      <c r="G16" s="206">
        <v>1</v>
      </c>
      <c r="H16" s="202">
        <f>C16*F16/1000</f>
        <v>0</v>
      </c>
      <c r="I16" s="202">
        <f>D16*G16/1000</f>
        <v>0</v>
      </c>
      <c r="J16" s="18"/>
      <c r="K16" s="18"/>
    </row>
    <row r="17" spans="1:11" ht="15.75" thickTop="1" x14ac:dyDescent="0.25">
      <c r="A17" s="376" t="s">
        <v>35</v>
      </c>
      <c r="B17" s="377"/>
      <c r="C17" s="377"/>
      <c r="D17" s="377"/>
      <c r="E17" s="377"/>
      <c r="F17" s="377"/>
      <c r="G17" s="378"/>
      <c r="H17" s="207">
        <f>SUM(H14:H16)</f>
        <v>0</v>
      </c>
      <c r="I17" s="207">
        <f>SUM(I14:I16)</f>
        <v>0</v>
      </c>
      <c r="J17" s="18"/>
      <c r="K17" s="18"/>
    </row>
    <row r="18" spans="1:11" x14ac:dyDescent="0.25">
      <c r="A18" s="379" t="s">
        <v>360</v>
      </c>
      <c r="B18" s="380"/>
      <c r="C18" s="380"/>
      <c r="D18" s="380"/>
      <c r="E18" s="380"/>
      <c r="F18" s="380"/>
      <c r="G18" s="380"/>
      <c r="H18" s="380"/>
      <c r="I18" s="380"/>
      <c r="J18" s="18"/>
      <c r="K18" s="18"/>
    </row>
    <row r="19" spans="1:11" x14ac:dyDescent="0.25">
      <c r="A19" s="200"/>
      <c r="B19" s="201"/>
      <c r="C19" s="202"/>
      <c r="D19" s="202"/>
      <c r="E19" s="202">
        <f>C19+D19</f>
        <v>0</v>
      </c>
      <c r="F19" s="202"/>
      <c r="G19" s="202"/>
      <c r="H19" s="202">
        <f t="shared" ref="H19:I21" si="1">C19*F19/1000</f>
        <v>0</v>
      </c>
      <c r="I19" s="202">
        <f t="shared" si="1"/>
        <v>0</v>
      </c>
      <c r="J19" s="18"/>
      <c r="K19" s="18"/>
    </row>
    <row r="20" spans="1:11" x14ac:dyDescent="0.25">
      <c r="A20" s="200"/>
      <c r="B20" s="201"/>
      <c r="C20" s="202"/>
      <c r="D20" s="202"/>
      <c r="E20" s="202">
        <f>C20+D20</f>
        <v>0</v>
      </c>
      <c r="F20" s="202"/>
      <c r="G20" s="202"/>
      <c r="H20" s="202">
        <f t="shared" si="1"/>
        <v>0</v>
      </c>
      <c r="I20" s="202">
        <f t="shared" si="1"/>
        <v>0</v>
      </c>
      <c r="J20" s="18"/>
      <c r="K20" s="18"/>
    </row>
    <row r="21" spans="1:11" ht="15.75" thickBot="1" x14ac:dyDescent="0.3">
      <c r="A21" s="203" t="s">
        <v>359</v>
      </c>
      <c r="B21" s="204"/>
      <c r="C21" s="205"/>
      <c r="D21" s="205"/>
      <c r="E21" s="202">
        <f>C21+D21</f>
        <v>0</v>
      </c>
      <c r="F21" s="206">
        <v>1</v>
      </c>
      <c r="G21" s="206">
        <v>1</v>
      </c>
      <c r="H21" s="202">
        <f>C21*F21/1000</f>
        <v>0</v>
      </c>
      <c r="I21" s="202">
        <f t="shared" si="1"/>
        <v>0</v>
      </c>
      <c r="J21" s="18"/>
      <c r="K21" s="18"/>
    </row>
    <row r="22" spans="1:11" ht="15.75" thickTop="1" x14ac:dyDescent="0.25">
      <c r="A22" s="376" t="s">
        <v>35</v>
      </c>
      <c r="B22" s="377"/>
      <c r="C22" s="377"/>
      <c r="D22" s="377"/>
      <c r="E22" s="377"/>
      <c r="F22" s="377"/>
      <c r="G22" s="378"/>
      <c r="H22" s="207">
        <f>SUM(H19:H21)</f>
        <v>0</v>
      </c>
      <c r="I22" s="207">
        <f>SUM(I19:I21)</f>
        <v>0</v>
      </c>
      <c r="J22" s="18"/>
      <c r="K22" s="18"/>
    </row>
    <row r="23" spans="1:11" x14ac:dyDescent="0.25">
      <c r="A23" s="379" t="s">
        <v>361</v>
      </c>
      <c r="B23" s="380"/>
      <c r="C23" s="380"/>
      <c r="D23" s="380"/>
      <c r="E23" s="380"/>
      <c r="F23" s="380"/>
      <c r="G23" s="380"/>
      <c r="H23" s="380"/>
      <c r="I23" s="380"/>
      <c r="J23" s="18"/>
      <c r="K23" s="18"/>
    </row>
    <row r="24" spans="1:11" x14ac:dyDescent="0.25">
      <c r="A24" s="200"/>
      <c r="B24" s="201"/>
      <c r="C24" s="202"/>
      <c r="D24" s="202"/>
      <c r="E24" s="202">
        <f>C24+D24</f>
        <v>0</v>
      </c>
      <c r="F24" s="202"/>
      <c r="G24" s="202"/>
      <c r="H24" s="202">
        <f t="shared" ref="H24:I26" si="2">C24*F24/1000</f>
        <v>0</v>
      </c>
      <c r="I24" s="202">
        <f t="shared" si="2"/>
        <v>0</v>
      </c>
      <c r="J24" s="18"/>
      <c r="K24" s="18"/>
    </row>
    <row r="25" spans="1:11" x14ac:dyDescent="0.25">
      <c r="A25" s="200"/>
      <c r="B25" s="201"/>
      <c r="C25" s="202"/>
      <c r="D25" s="202"/>
      <c r="E25" s="202">
        <f>C25+D25</f>
        <v>0</v>
      </c>
      <c r="F25" s="202"/>
      <c r="G25" s="202"/>
      <c r="H25" s="202">
        <f t="shared" si="2"/>
        <v>0</v>
      </c>
      <c r="I25" s="202">
        <f t="shared" si="2"/>
        <v>0</v>
      </c>
      <c r="J25" s="18"/>
      <c r="K25" s="18"/>
    </row>
    <row r="26" spans="1:11" ht="15.75" thickBot="1" x14ac:dyDescent="0.3">
      <c r="A26" s="203" t="s">
        <v>359</v>
      </c>
      <c r="B26" s="204"/>
      <c r="C26" s="205"/>
      <c r="D26" s="205"/>
      <c r="E26" s="202">
        <f>C26+D26</f>
        <v>0</v>
      </c>
      <c r="F26" s="206">
        <v>1</v>
      </c>
      <c r="G26" s="206">
        <v>1</v>
      </c>
      <c r="H26" s="202">
        <f t="shared" si="2"/>
        <v>0</v>
      </c>
      <c r="I26" s="202">
        <f t="shared" si="2"/>
        <v>0</v>
      </c>
      <c r="J26" s="18"/>
      <c r="K26" s="18"/>
    </row>
    <row r="27" spans="1:11" ht="15.75" thickTop="1" x14ac:dyDescent="0.25">
      <c r="A27" s="376" t="s">
        <v>35</v>
      </c>
      <c r="B27" s="377"/>
      <c r="C27" s="377"/>
      <c r="D27" s="377"/>
      <c r="E27" s="377"/>
      <c r="F27" s="377"/>
      <c r="G27" s="378"/>
      <c r="H27" s="207">
        <f>SUM(H24:H26)</f>
        <v>0</v>
      </c>
      <c r="I27" s="207">
        <f>SUM(I24:I26)</f>
        <v>0</v>
      </c>
      <c r="J27" s="18"/>
      <c r="K27" s="18"/>
    </row>
    <row r="28" spans="1:11" x14ac:dyDescent="0.25">
      <c r="A28" s="381" t="s">
        <v>362</v>
      </c>
      <c r="B28" s="382"/>
      <c r="C28" s="382"/>
      <c r="D28" s="382"/>
      <c r="E28" s="382"/>
      <c r="F28" s="382"/>
      <c r="G28" s="382"/>
      <c r="H28" s="382"/>
      <c r="I28" s="382"/>
      <c r="J28" s="18"/>
      <c r="K28" s="18"/>
    </row>
    <row r="29" spans="1:11" x14ac:dyDescent="0.25">
      <c r="A29" s="200"/>
      <c r="B29" s="201"/>
      <c r="C29" s="202"/>
      <c r="D29" s="202"/>
      <c r="E29" s="202">
        <f>C29+D29</f>
        <v>0</v>
      </c>
      <c r="F29" s="202"/>
      <c r="G29" s="202"/>
      <c r="H29" s="202">
        <f t="shared" ref="H29:I31" si="3">C29*F29/1000</f>
        <v>0</v>
      </c>
      <c r="I29" s="202">
        <f t="shared" si="3"/>
        <v>0</v>
      </c>
      <c r="J29" s="18"/>
      <c r="K29" s="18"/>
    </row>
    <row r="30" spans="1:11" x14ac:dyDescent="0.25">
      <c r="A30" s="200"/>
      <c r="B30" s="201"/>
      <c r="C30" s="202"/>
      <c r="D30" s="202"/>
      <c r="E30" s="202">
        <f>C30+D30</f>
        <v>0</v>
      </c>
      <c r="F30" s="202"/>
      <c r="G30" s="202"/>
      <c r="H30" s="202">
        <f t="shared" si="3"/>
        <v>0</v>
      </c>
      <c r="I30" s="202">
        <f t="shared" si="3"/>
        <v>0</v>
      </c>
      <c r="J30" s="18"/>
      <c r="K30" s="18"/>
    </row>
    <row r="31" spans="1:11" ht="15.75" thickBot="1" x14ac:dyDescent="0.3">
      <c r="A31" s="203" t="s">
        <v>359</v>
      </c>
      <c r="B31" s="204"/>
      <c r="C31" s="205"/>
      <c r="D31" s="205"/>
      <c r="E31" s="202">
        <f>C31+D31</f>
        <v>0</v>
      </c>
      <c r="F31" s="206">
        <v>1</v>
      </c>
      <c r="G31" s="206">
        <v>1</v>
      </c>
      <c r="H31" s="202">
        <f t="shared" si="3"/>
        <v>0</v>
      </c>
      <c r="I31" s="202">
        <f t="shared" si="3"/>
        <v>0</v>
      </c>
      <c r="J31" s="18"/>
      <c r="K31" s="18"/>
    </row>
    <row r="32" spans="1:11" ht="15.75" thickTop="1" x14ac:dyDescent="0.25">
      <c r="A32" s="376" t="s">
        <v>35</v>
      </c>
      <c r="B32" s="377"/>
      <c r="C32" s="377"/>
      <c r="D32" s="377"/>
      <c r="E32" s="377"/>
      <c r="F32" s="377"/>
      <c r="G32" s="378"/>
      <c r="H32" s="207">
        <f>SUM(H29:H31)</f>
        <v>0</v>
      </c>
      <c r="I32" s="207">
        <f>SUM(I29:I31)</f>
        <v>0</v>
      </c>
      <c r="J32" s="18"/>
      <c r="K32" s="18"/>
    </row>
    <row r="33" spans="1:11" x14ac:dyDescent="0.25">
      <c r="A33" s="381" t="s">
        <v>363</v>
      </c>
      <c r="B33" s="382"/>
      <c r="C33" s="382"/>
      <c r="D33" s="382"/>
      <c r="E33" s="382"/>
      <c r="F33" s="382"/>
      <c r="G33" s="382"/>
      <c r="H33" s="382"/>
      <c r="I33" s="382"/>
      <c r="J33" s="18"/>
      <c r="K33" s="18"/>
    </row>
    <row r="34" spans="1:11" x14ac:dyDescent="0.25">
      <c r="A34" s="200"/>
      <c r="B34" s="201"/>
      <c r="C34" s="202"/>
      <c r="D34" s="202"/>
      <c r="E34" s="202">
        <f>C34+D34</f>
        <v>0</v>
      </c>
      <c r="F34" s="202"/>
      <c r="G34" s="202"/>
      <c r="H34" s="202">
        <f t="shared" ref="H34:I36" si="4">C34*F34/1000</f>
        <v>0</v>
      </c>
      <c r="I34" s="202">
        <f t="shared" si="4"/>
        <v>0</v>
      </c>
      <c r="J34" s="18"/>
      <c r="K34" s="18"/>
    </row>
    <row r="35" spans="1:11" x14ac:dyDescent="0.25">
      <c r="A35" s="200"/>
      <c r="B35" s="201"/>
      <c r="C35" s="202"/>
      <c r="D35" s="202"/>
      <c r="E35" s="202">
        <f>C35+D35</f>
        <v>0</v>
      </c>
      <c r="F35" s="202"/>
      <c r="G35" s="202"/>
      <c r="H35" s="202">
        <f t="shared" si="4"/>
        <v>0</v>
      </c>
      <c r="I35" s="202">
        <f t="shared" si="4"/>
        <v>0</v>
      </c>
      <c r="J35" s="18"/>
      <c r="K35" s="18"/>
    </row>
    <row r="36" spans="1:11" ht="15.75" thickBot="1" x14ac:dyDescent="0.3">
      <c r="A36" s="203" t="s">
        <v>359</v>
      </c>
      <c r="B36" s="204"/>
      <c r="C36" s="205"/>
      <c r="D36" s="205"/>
      <c r="E36" s="202">
        <f>C36+D36</f>
        <v>0</v>
      </c>
      <c r="F36" s="206">
        <v>1</v>
      </c>
      <c r="G36" s="206">
        <v>1</v>
      </c>
      <c r="H36" s="202">
        <f t="shared" si="4"/>
        <v>0</v>
      </c>
      <c r="I36" s="202">
        <f t="shared" si="4"/>
        <v>0</v>
      </c>
      <c r="J36" s="18"/>
      <c r="K36" s="18"/>
    </row>
    <row r="37" spans="1:11" ht="15.75" thickTop="1" x14ac:dyDescent="0.25">
      <c r="A37" s="376" t="s">
        <v>35</v>
      </c>
      <c r="B37" s="377"/>
      <c r="C37" s="377"/>
      <c r="D37" s="377"/>
      <c r="E37" s="377"/>
      <c r="F37" s="377"/>
      <c r="G37" s="378"/>
      <c r="H37" s="207">
        <f>SUM(H34:H36)</f>
        <v>0</v>
      </c>
      <c r="I37" s="207">
        <f>SUM(I34:I36)</f>
        <v>0</v>
      </c>
      <c r="J37" s="18"/>
      <c r="K37" s="18"/>
    </row>
    <row r="38" spans="1:11" x14ac:dyDescent="0.25">
      <c r="A38" s="383" t="s">
        <v>364</v>
      </c>
      <c r="B38" s="384"/>
      <c r="C38" s="384"/>
      <c r="D38" s="384"/>
      <c r="E38" s="384"/>
      <c r="F38" s="384"/>
      <c r="G38" s="384"/>
      <c r="H38" s="384"/>
      <c r="I38" s="384"/>
      <c r="J38" s="18"/>
      <c r="K38" s="18"/>
    </row>
    <row r="39" spans="1:11" x14ac:dyDescent="0.25">
      <c r="A39" s="200"/>
      <c r="B39" s="201"/>
      <c r="C39" s="202"/>
      <c r="D39" s="202"/>
      <c r="E39" s="202">
        <f>C39+D39</f>
        <v>0</v>
      </c>
      <c r="F39" s="202"/>
      <c r="G39" s="202"/>
      <c r="H39" s="202">
        <f t="shared" ref="H39:I40" si="5">C39*F39/1000</f>
        <v>0</v>
      </c>
      <c r="I39" s="202">
        <f t="shared" si="5"/>
        <v>0</v>
      </c>
      <c r="J39" s="18"/>
      <c r="K39" s="18"/>
    </row>
    <row r="40" spans="1:11" x14ac:dyDescent="0.25">
      <c r="A40" s="200"/>
      <c r="B40" s="201"/>
      <c r="C40" s="202"/>
      <c r="D40" s="202"/>
      <c r="E40" s="202">
        <f>C40+D40</f>
        <v>0</v>
      </c>
      <c r="F40" s="202"/>
      <c r="G40" s="202"/>
      <c r="H40" s="202">
        <f t="shared" si="5"/>
        <v>0</v>
      </c>
      <c r="I40" s="202">
        <f t="shared" si="5"/>
        <v>0</v>
      </c>
      <c r="J40" s="18"/>
      <c r="K40" s="18"/>
    </row>
    <row r="41" spans="1:11" ht="15.75" thickBot="1" x14ac:dyDescent="0.3">
      <c r="A41" s="203" t="s">
        <v>359</v>
      </c>
      <c r="B41" s="204"/>
      <c r="C41" s="205"/>
      <c r="D41" s="205"/>
      <c r="E41" s="202">
        <f>C41+D41</f>
        <v>0</v>
      </c>
      <c r="F41" s="206">
        <v>1</v>
      </c>
      <c r="G41" s="206">
        <v>1</v>
      </c>
      <c r="H41" s="202">
        <f>C41*F41/1000</f>
        <v>0</v>
      </c>
      <c r="I41" s="202">
        <f>D41*G41/1000</f>
        <v>0</v>
      </c>
      <c r="J41" s="18"/>
      <c r="K41" s="18"/>
    </row>
    <row r="42" spans="1:11" ht="15.75" thickTop="1" x14ac:dyDescent="0.25">
      <c r="A42" s="376" t="s">
        <v>35</v>
      </c>
      <c r="B42" s="377"/>
      <c r="C42" s="377"/>
      <c r="D42" s="377"/>
      <c r="E42" s="377"/>
      <c r="F42" s="377"/>
      <c r="G42" s="378"/>
      <c r="H42" s="207">
        <f>SUM(H39:H41)</f>
        <v>0</v>
      </c>
      <c r="I42" s="207">
        <f>SUM(I39:I41)</f>
        <v>0</v>
      </c>
      <c r="J42" s="18"/>
      <c r="K42" s="18"/>
    </row>
    <row r="43" spans="1:11" x14ac:dyDescent="0.25">
      <c r="A43" s="383" t="s">
        <v>365</v>
      </c>
      <c r="B43" s="384"/>
      <c r="C43" s="384"/>
      <c r="D43" s="384"/>
      <c r="E43" s="384"/>
      <c r="F43" s="384"/>
      <c r="G43" s="384"/>
      <c r="H43" s="384"/>
      <c r="I43" s="384"/>
      <c r="J43" s="18"/>
      <c r="K43" s="18"/>
    </row>
    <row r="44" spans="1:11" x14ac:dyDescent="0.25">
      <c r="A44" s="200"/>
      <c r="B44" s="201"/>
      <c r="C44" s="202"/>
      <c r="D44" s="202"/>
      <c r="E44" s="202">
        <f>C44+D44</f>
        <v>0</v>
      </c>
      <c r="F44" s="202"/>
      <c r="G44" s="202"/>
      <c r="H44" s="202">
        <f t="shared" ref="H44:I46" si="6">C44*F44/1000</f>
        <v>0</v>
      </c>
      <c r="I44" s="202">
        <f t="shared" si="6"/>
        <v>0</v>
      </c>
      <c r="J44" s="18"/>
      <c r="K44" s="18"/>
    </row>
    <row r="45" spans="1:11" x14ac:dyDescent="0.25">
      <c r="A45" s="200"/>
      <c r="B45" s="201"/>
      <c r="C45" s="202"/>
      <c r="D45" s="202"/>
      <c r="E45" s="202">
        <f>C45+D45</f>
        <v>0</v>
      </c>
      <c r="F45" s="202"/>
      <c r="G45" s="202"/>
      <c r="H45" s="202">
        <f t="shared" si="6"/>
        <v>0</v>
      </c>
      <c r="I45" s="202">
        <f t="shared" si="6"/>
        <v>0</v>
      </c>
      <c r="J45" s="18"/>
      <c r="K45" s="18"/>
    </row>
    <row r="46" spans="1:11" ht="15.75" thickBot="1" x14ac:dyDescent="0.3">
      <c r="A46" s="203" t="s">
        <v>359</v>
      </c>
      <c r="B46" s="204"/>
      <c r="C46" s="205"/>
      <c r="D46" s="205"/>
      <c r="E46" s="202">
        <f>C46+D46</f>
        <v>0</v>
      </c>
      <c r="F46" s="206">
        <v>1</v>
      </c>
      <c r="G46" s="206">
        <v>1</v>
      </c>
      <c r="H46" s="202">
        <f t="shared" si="6"/>
        <v>0</v>
      </c>
      <c r="I46" s="202">
        <f t="shared" si="6"/>
        <v>0</v>
      </c>
      <c r="J46" s="18"/>
      <c r="K46" s="18"/>
    </row>
    <row r="47" spans="1:11" ht="15.75" thickTop="1" x14ac:dyDescent="0.25">
      <c r="A47" s="376" t="s">
        <v>35</v>
      </c>
      <c r="B47" s="377"/>
      <c r="C47" s="377"/>
      <c r="D47" s="377"/>
      <c r="E47" s="377"/>
      <c r="F47" s="377"/>
      <c r="G47" s="378"/>
      <c r="H47" s="207">
        <f>SUM(H44:H46)</f>
        <v>0</v>
      </c>
      <c r="I47" s="207">
        <f>SUM(I44:I46)</f>
        <v>0</v>
      </c>
      <c r="J47" s="18"/>
      <c r="K47" s="18"/>
    </row>
    <row r="48" spans="1:11" x14ac:dyDescent="0.25">
      <c r="A48" s="383" t="s">
        <v>366</v>
      </c>
      <c r="B48" s="384"/>
      <c r="C48" s="384"/>
      <c r="D48" s="384"/>
      <c r="E48" s="384"/>
      <c r="F48" s="384"/>
      <c r="G48" s="384"/>
      <c r="H48" s="384"/>
      <c r="I48" s="384"/>
      <c r="J48" s="18"/>
      <c r="K48" s="18"/>
    </row>
    <row r="49" spans="1:11" x14ac:dyDescent="0.25">
      <c r="A49" s="200"/>
      <c r="B49" s="201"/>
      <c r="C49" s="202"/>
      <c r="D49" s="202"/>
      <c r="E49" s="202">
        <f>C49+D49</f>
        <v>0</v>
      </c>
      <c r="F49" s="202"/>
      <c r="G49" s="202"/>
      <c r="H49" s="202">
        <f t="shared" ref="H49:I51" si="7">C49*F49/1000</f>
        <v>0</v>
      </c>
      <c r="I49" s="202">
        <f t="shared" si="7"/>
        <v>0</v>
      </c>
      <c r="J49" s="18"/>
      <c r="K49" s="18"/>
    </row>
    <row r="50" spans="1:11" x14ac:dyDescent="0.25">
      <c r="A50" s="200"/>
      <c r="B50" s="201"/>
      <c r="C50" s="202"/>
      <c r="D50" s="202"/>
      <c r="E50" s="202">
        <f>C50+D50</f>
        <v>0</v>
      </c>
      <c r="F50" s="202"/>
      <c r="G50" s="202"/>
      <c r="H50" s="202">
        <f t="shared" si="7"/>
        <v>0</v>
      </c>
      <c r="I50" s="202">
        <f t="shared" si="7"/>
        <v>0</v>
      </c>
      <c r="J50" s="18"/>
      <c r="K50" s="18"/>
    </row>
    <row r="51" spans="1:11" ht="15.75" thickBot="1" x14ac:dyDescent="0.3">
      <c r="A51" s="203" t="s">
        <v>359</v>
      </c>
      <c r="B51" s="204"/>
      <c r="C51" s="205"/>
      <c r="D51" s="205"/>
      <c r="E51" s="202">
        <f>C51+D51</f>
        <v>0</v>
      </c>
      <c r="F51" s="206">
        <v>1</v>
      </c>
      <c r="G51" s="206">
        <v>1</v>
      </c>
      <c r="H51" s="202">
        <f t="shared" si="7"/>
        <v>0</v>
      </c>
      <c r="I51" s="202">
        <f t="shared" si="7"/>
        <v>0</v>
      </c>
      <c r="J51" s="18"/>
      <c r="K51" s="18"/>
    </row>
    <row r="52" spans="1:11" ht="15.75" thickTop="1" x14ac:dyDescent="0.25">
      <c r="A52" s="376" t="s">
        <v>35</v>
      </c>
      <c r="B52" s="377"/>
      <c r="C52" s="377"/>
      <c r="D52" s="377"/>
      <c r="E52" s="377"/>
      <c r="F52" s="377"/>
      <c r="G52" s="378"/>
      <c r="H52" s="207">
        <f>SUM(H49:H51)</f>
        <v>0</v>
      </c>
      <c r="I52" s="207">
        <f>SUM(I49:I51)</f>
        <v>0</v>
      </c>
      <c r="J52" s="18"/>
      <c r="K52" s="46"/>
    </row>
    <row r="53" spans="1:11" x14ac:dyDescent="0.25">
      <c r="A53" s="383" t="s">
        <v>367</v>
      </c>
      <c r="B53" s="384"/>
      <c r="C53" s="384"/>
      <c r="D53" s="384"/>
      <c r="E53" s="384"/>
      <c r="F53" s="384"/>
      <c r="G53" s="384"/>
      <c r="H53" s="384"/>
      <c r="I53" s="384"/>
      <c r="J53" s="18"/>
      <c r="K53" s="46"/>
    </row>
    <row r="54" spans="1:11" x14ac:dyDescent="0.25">
      <c r="A54" s="200"/>
      <c r="B54" s="201"/>
      <c r="C54" s="202"/>
      <c r="D54" s="202"/>
      <c r="E54" s="202">
        <f>C54+D54</f>
        <v>0</v>
      </c>
      <c r="F54" s="202"/>
      <c r="G54" s="202"/>
      <c r="H54" s="202">
        <f t="shared" ref="H54:I56" si="8">C54*F54/1000</f>
        <v>0</v>
      </c>
      <c r="I54" s="202">
        <f t="shared" si="8"/>
        <v>0</v>
      </c>
      <c r="J54" s="18"/>
      <c r="K54" s="46"/>
    </row>
    <row r="55" spans="1:11" x14ac:dyDescent="0.25">
      <c r="A55" s="200"/>
      <c r="B55" s="201"/>
      <c r="C55" s="202"/>
      <c r="D55" s="202"/>
      <c r="E55" s="202">
        <f>C55+D55</f>
        <v>0</v>
      </c>
      <c r="F55" s="202"/>
      <c r="G55" s="202"/>
      <c r="H55" s="202">
        <f t="shared" si="8"/>
        <v>0</v>
      </c>
      <c r="I55" s="202">
        <f t="shared" si="8"/>
        <v>0</v>
      </c>
      <c r="J55" s="18"/>
      <c r="K55" s="46"/>
    </row>
    <row r="56" spans="1:11" ht="15.75" thickBot="1" x14ac:dyDescent="0.3">
      <c r="A56" s="203" t="s">
        <v>359</v>
      </c>
      <c r="B56" s="204"/>
      <c r="C56" s="205"/>
      <c r="D56" s="205"/>
      <c r="E56" s="202">
        <f>C56+D56</f>
        <v>0</v>
      </c>
      <c r="F56" s="206">
        <v>1</v>
      </c>
      <c r="G56" s="206">
        <v>1</v>
      </c>
      <c r="H56" s="202">
        <f t="shared" si="8"/>
        <v>0</v>
      </c>
      <c r="I56" s="202">
        <f>D56*G56/1000</f>
        <v>0</v>
      </c>
      <c r="J56" s="18"/>
      <c r="K56" s="46"/>
    </row>
    <row r="57" spans="1:11" ht="15.75" thickTop="1" x14ac:dyDescent="0.25">
      <c r="A57" s="376" t="s">
        <v>35</v>
      </c>
      <c r="B57" s="377"/>
      <c r="C57" s="377"/>
      <c r="D57" s="377"/>
      <c r="E57" s="377"/>
      <c r="F57" s="377"/>
      <c r="G57" s="378"/>
      <c r="H57" s="207">
        <f>SUM(H54:H56)</f>
        <v>0</v>
      </c>
      <c r="I57" s="207">
        <f>SUM(I54:I56)</f>
        <v>0</v>
      </c>
      <c r="J57" s="18"/>
      <c r="K57" s="46"/>
    </row>
    <row r="58" spans="1:11" x14ac:dyDescent="0.25">
      <c r="A58" s="208"/>
      <c r="B58" s="208"/>
      <c r="C58" s="208"/>
      <c r="D58" s="208"/>
      <c r="E58" s="208"/>
      <c r="F58" s="208"/>
      <c r="G58" s="208"/>
      <c r="H58" s="46"/>
      <c r="I58" s="46"/>
      <c r="J58" s="46"/>
      <c r="K58" s="46"/>
    </row>
    <row r="59" spans="1:11" ht="15" customHeight="1" x14ac:dyDescent="0.25">
      <c r="A59" s="387" t="s">
        <v>368</v>
      </c>
      <c r="B59" s="387"/>
      <c r="C59" s="387"/>
      <c r="D59" s="387"/>
      <c r="E59" s="387"/>
      <c r="F59" s="387"/>
      <c r="G59" s="387"/>
      <c r="H59" s="387"/>
      <c r="I59" s="387"/>
      <c r="J59" s="46"/>
      <c r="K59" s="46"/>
    </row>
    <row r="60" spans="1:11" ht="15" customHeight="1" x14ac:dyDescent="0.25">
      <c r="A60" s="387" t="s">
        <v>369</v>
      </c>
      <c r="B60" s="387"/>
      <c r="C60" s="387"/>
      <c r="D60" s="387"/>
      <c r="E60" s="387"/>
      <c r="F60" s="387"/>
      <c r="G60" s="387"/>
      <c r="H60" s="387"/>
      <c r="I60" s="387"/>
      <c r="J60" s="46"/>
      <c r="K60" s="46"/>
    </row>
    <row r="61" spans="1:11" ht="15" customHeight="1" x14ac:dyDescent="0.25">
      <c r="A61" s="387" t="s">
        <v>370</v>
      </c>
      <c r="B61" s="387"/>
      <c r="C61" s="387"/>
      <c r="D61" s="387"/>
      <c r="E61" s="387"/>
      <c r="F61" s="387"/>
      <c r="G61" s="387"/>
      <c r="H61" s="387"/>
      <c r="I61" s="387"/>
      <c r="J61" s="46"/>
      <c r="K61" s="46"/>
    </row>
    <row r="62" spans="1:11" ht="53.25" customHeight="1" x14ac:dyDescent="0.25">
      <c r="A62" s="388" t="s">
        <v>371</v>
      </c>
      <c r="B62" s="388"/>
      <c r="C62" s="388"/>
      <c r="D62" s="388"/>
      <c r="E62" s="388"/>
      <c r="F62" s="388"/>
      <c r="G62" s="388"/>
      <c r="H62" s="388"/>
      <c r="I62" s="388"/>
      <c r="J62" s="46"/>
      <c r="K62" s="46"/>
    </row>
    <row r="63" spans="1:11" x14ac:dyDescent="0.25">
      <c r="A63" s="218"/>
      <c r="B63" s="218"/>
      <c r="C63" s="218"/>
      <c r="D63" s="218"/>
      <c r="E63" s="218"/>
      <c r="F63" s="218"/>
      <c r="G63" s="218"/>
      <c r="H63" s="219"/>
      <c r="I63" s="219"/>
      <c r="J63" s="46"/>
      <c r="K63" s="46"/>
    </row>
    <row r="64" spans="1:11" ht="42.75" customHeight="1" x14ac:dyDescent="0.25">
      <c r="A64" s="387" t="s">
        <v>477</v>
      </c>
      <c r="B64" s="387"/>
      <c r="C64" s="387"/>
      <c r="D64" s="387"/>
      <c r="E64" s="387"/>
      <c r="F64" s="387"/>
      <c r="G64" s="387"/>
      <c r="H64" s="387"/>
      <c r="I64" s="387"/>
      <c r="J64" s="46"/>
      <c r="K64" s="46"/>
    </row>
    <row r="65" spans="1:11" ht="13.5" customHeight="1" x14ac:dyDescent="0.25">
      <c r="A65" s="218"/>
      <c r="B65" s="218"/>
      <c r="C65" s="218"/>
      <c r="D65" s="218"/>
      <c r="E65" s="218"/>
      <c r="F65" s="218"/>
      <c r="G65" s="218"/>
      <c r="H65" s="219"/>
      <c r="I65" s="219"/>
      <c r="J65" s="46"/>
      <c r="K65" s="46"/>
    </row>
    <row r="66" spans="1:11" ht="15" customHeight="1" x14ac:dyDescent="0.25">
      <c r="A66" s="385" t="s">
        <v>478</v>
      </c>
      <c r="B66" s="386"/>
      <c r="C66" s="386"/>
      <c r="D66" s="386"/>
      <c r="E66" s="386"/>
      <c r="F66" s="386"/>
      <c r="G66" s="386"/>
      <c r="H66" s="386"/>
      <c r="I66" s="386"/>
      <c r="J66" s="46"/>
      <c r="K66" s="46"/>
    </row>
    <row r="67" spans="1:11" x14ac:dyDescent="0.25">
      <c r="A67" s="386"/>
      <c r="B67" s="386"/>
      <c r="C67" s="386"/>
      <c r="D67" s="386"/>
      <c r="E67" s="386"/>
      <c r="F67" s="386"/>
      <c r="G67" s="386"/>
      <c r="H67" s="386"/>
      <c r="I67" s="386"/>
      <c r="J67" s="46"/>
      <c r="K67" s="46"/>
    </row>
    <row r="68" spans="1:11" ht="59.25" customHeight="1" x14ac:dyDescent="0.25">
      <c r="A68" s="386"/>
      <c r="B68" s="386"/>
      <c r="C68" s="386"/>
      <c r="D68" s="386"/>
      <c r="E68" s="386"/>
      <c r="F68" s="386"/>
      <c r="G68" s="386"/>
      <c r="H68" s="386"/>
      <c r="I68" s="386"/>
      <c r="J68" s="46"/>
      <c r="K68" s="46"/>
    </row>
    <row r="69" spans="1:11" ht="15" customHeight="1" x14ac:dyDescent="0.25">
      <c r="A69" s="366" t="s">
        <v>372</v>
      </c>
      <c r="B69" s="389"/>
      <c r="C69" s="389"/>
      <c r="D69" s="389"/>
      <c r="E69" s="389"/>
      <c r="F69" s="389"/>
      <c r="G69" s="389"/>
      <c r="H69" s="389"/>
      <c r="I69" s="389"/>
      <c r="J69" s="46"/>
      <c r="K69" s="46"/>
    </row>
    <row r="70" spans="1:11" x14ac:dyDescent="0.25">
      <c r="A70" s="389"/>
      <c r="B70" s="389"/>
      <c r="C70" s="389"/>
      <c r="D70" s="389"/>
      <c r="E70" s="389"/>
      <c r="F70" s="389"/>
      <c r="G70" s="389"/>
      <c r="H70" s="389"/>
      <c r="I70" s="389"/>
      <c r="J70" s="46"/>
      <c r="K70" s="46"/>
    </row>
    <row r="71" spans="1:11" ht="29.25" customHeight="1" x14ac:dyDescent="0.25">
      <c r="A71" s="389"/>
      <c r="B71" s="389"/>
      <c r="C71" s="389"/>
      <c r="D71" s="389"/>
      <c r="E71" s="389"/>
      <c r="F71" s="389"/>
      <c r="G71" s="389"/>
      <c r="H71" s="389"/>
      <c r="I71" s="389"/>
      <c r="J71" s="46"/>
      <c r="K71" s="46"/>
    </row>
    <row r="72" spans="1:11" ht="29.25" customHeight="1" x14ac:dyDescent="0.25">
      <c r="A72" s="216"/>
      <c r="B72" s="216"/>
      <c r="C72" s="216"/>
      <c r="D72" s="216"/>
      <c r="E72" s="216"/>
      <c r="F72" s="216"/>
      <c r="G72" s="216"/>
      <c r="H72" s="216"/>
      <c r="I72" s="216"/>
      <c r="J72" s="46"/>
      <c r="K72" s="46"/>
    </row>
    <row r="73" spans="1:11" ht="18.75" customHeight="1" x14ac:dyDescent="0.25">
      <c r="A73" s="194" t="s">
        <v>373</v>
      </c>
      <c r="B73" s="217"/>
      <c r="C73" s="217"/>
      <c r="D73" s="217"/>
      <c r="E73" s="217"/>
      <c r="F73" s="194" t="s">
        <v>374</v>
      </c>
      <c r="G73" s="163"/>
      <c r="H73" s="18"/>
      <c r="I73" s="18"/>
    </row>
    <row r="74" spans="1:11" ht="21.75" customHeight="1" x14ac:dyDescent="0.25">
      <c r="A74" s="131" t="s">
        <v>375</v>
      </c>
      <c r="B74" s="217"/>
      <c r="C74" s="217"/>
      <c r="D74" s="217"/>
      <c r="E74" s="217"/>
      <c r="F74" s="390" t="s">
        <v>376</v>
      </c>
      <c r="G74" s="390"/>
      <c r="H74" s="18"/>
      <c r="I74" s="18"/>
    </row>
    <row r="75" spans="1:11" x14ac:dyDescent="0.25">
      <c r="A75" s="119"/>
      <c r="B75" s="208"/>
      <c r="C75" s="208"/>
      <c r="D75" s="208"/>
      <c r="E75" s="208"/>
      <c r="F75" s="208"/>
      <c r="G75" s="18"/>
      <c r="H75" s="18"/>
      <c r="I75" s="18"/>
    </row>
    <row r="76" spans="1:11" x14ac:dyDescent="0.25">
      <c r="A76" s="118" t="s">
        <v>377</v>
      </c>
      <c r="B76" s="118"/>
      <c r="C76" s="118"/>
      <c r="D76" s="118"/>
      <c r="E76" s="118"/>
      <c r="F76" s="208"/>
      <c r="G76" s="18"/>
      <c r="H76" s="18"/>
      <c r="I76" s="18"/>
    </row>
    <row r="77" spans="1:11" x14ac:dyDescent="0.25">
      <c r="A77" s="120"/>
      <c r="B77" s="120"/>
      <c r="C77" s="120"/>
      <c r="D77" s="121" t="s">
        <v>378</v>
      </c>
      <c r="E77" s="120"/>
      <c r="F77" s="208"/>
      <c r="G77" s="18"/>
      <c r="H77" s="121" t="s">
        <v>378</v>
      </c>
      <c r="I77" s="18"/>
    </row>
    <row r="78" spans="1:11" ht="30" customHeight="1" x14ac:dyDescent="0.25">
      <c r="A78" s="224" t="s">
        <v>379</v>
      </c>
      <c r="B78" s="220" t="s">
        <v>5</v>
      </c>
      <c r="C78" s="220" t="s">
        <v>6</v>
      </c>
      <c r="D78" s="220" t="s">
        <v>7</v>
      </c>
      <c r="E78" s="208"/>
      <c r="F78" s="391" t="s">
        <v>380</v>
      </c>
      <c r="G78" s="392"/>
      <c r="H78" s="209"/>
      <c r="I78" s="18"/>
    </row>
    <row r="79" spans="1:11" ht="37.5" customHeight="1" x14ac:dyDescent="0.25">
      <c r="A79" s="210" t="s">
        <v>381</v>
      </c>
      <c r="B79" s="209"/>
      <c r="C79" s="209"/>
      <c r="D79" s="209"/>
      <c r="E79" s="208"/>
      <c r="F79" s="391" t="s">
        <v>382</v>
      </c>
      <c r="G79" s="392"/>
      <c r="H79" s="123"/>
      <c r="I79" s="18"/>
    </row>
    <row r="80" spans="1:11" ht="32.25" customHeight="1" x14ac:dyDescent="0.25">
      <c r="A80" s="210" t="s">
        <v>383</v>
      </c>
      <c r="B80" s="209"/>
      <c r="C80" s="209"/>
      <c r="D80" s="209"/>
      <c r="E80" s="208"/>
      <c r="F80" s="391" t="s">
        <v>384</v>
      </c>
      <c r="G80" s="392"/>
      <c r="H80" s="209"/>
      <c r="I80" s="18"/>
    </row>
    <row r="81" spans="1:9" ht="30.75" customHeight="1" x14ac:dyDescent="0.25">
      <c r="A81" s="210" t="s">
        <v>385</v>
      </c>
      <c r="B81" s="209"/>
      <c r="C81" s="209"/>
      <c r="D81" s="209"/>
      <c r="E81" s="208"/>
      <c r="F81" s="208"/>
      <c r="G81" s="18"/>
      <c r="H81" s="18"/>
      <c r="I81" s="18"/>
    </row>
    <row r="82" spans="1:9" ht="30" customHeight="1" x14ac:dyDescent="0.25">
      <c r="A82" s="224" t="s">
        <v>386</v>
      </c>
      <c r="B82" s="225">
        <f>SUM(B79:B81)</f>
        <v>0</v>
      </c>
      <c r="C82" s="225">
        <f>SUM(C79:C81)</f>
        <v>0</v>
      </c>
      <c r="D82" s="225">
        <f>SUM(D79:D81)</f>
        <v>0</v>
      </c>
      <c r="E82" s="208"/>
      <c r="F82" s="208"/>
      <c r="G82" s="18"/>
      <c r="H82" s="18"/>
      <c r="I82" s="18"/>
    </row>
    <row r="83" spans="1:9" x14ac:dyDescent="0.25">
      <c r="A83" s="18"/>
      <c r="B83" s="18"/>
      <c r="C83" s="18"/>
      <c r="D83" s="18"/>
      <c r="E83" s="18"/>
      <c r="F83" s="208"/>
      <c r="G83" s="18"/>
      <c r="H83" s="18"/>
      <c r="I83" s="18"/>
    </row>
    <row r="84" spans="1:9" ht="15" customHeight="1" x14ac:dyDescent="0.25">
      <c r="A84" s="388" t="s">
        <v>387</v>
      </c>
      <c r="B84" s="388"/>
      <c r="C84" s="388"/>
      <c r="D84" s="388"/>
      <c r="E84" s="226"/>
      <c r="F84" s="226"/>
      <c r="G84" s="227"/>
      <c r="H84" s="227"/>
      <c r="I84" s="228"/>
    </row>
    <row r="85" spans="1:9" ht="31.5" customHeight="1" x14ac:dyDescent="0.25">
      <c r="A85" s="388" t="s">
        <v>388</v>
      </c>
      <c r="B85" s="388"/>
      <c r="C85" s="388"/>
      <c r="D85" s="388"/>
      <c r="E85" s="388"/>
      <c r="F85" s="388"/>
      <c r="G85" s="393"/>
      <c r="H85" s="393"/>
      <c r="I85" s="394"/>
    </row>
    <row r="86" spans="1:9" x14ac:dyDescent="0.25">
      <c r="A86" s="395" t="s">
        <v>389</v>
      </c>
      <c r="B86" s="394"/>
      <c r="C86" s="394"/>
      <c r="D86" s="394"/>
      <c r="E86" s="394"/>
      <c r="F86" s="394"/>
      <c r="G86" s="394"/>
      <c r="H86" s="394"/>
      <c r="I86" s="394"/>
    </row>
    <row r="87" spans="1:9" ht="35.25" customHeight="1" x14ac:dyDescent="0.25">
      <c r="A87" s="394"/>
      <c r="B87" s="394"/>
      <c r="C87" s="394"/>
      <c r="D87" s="394"/>
      <c r="E87" s="394"/>
      <c r="F87" s="394"/>
      <c r="G87" s="394"/>
      <c r="H87" s="394"/>
      <c r="I87" s="394"/>
    </row>
    <row r="88" spans="1:9" x14ac:dyDescent="0.25">
      <c r="A88" s="18"/>
      <c r="B88" s="18"/>
      <c r="C88" s="18"/>
      <c r="D88" s="18"/>
      <c r="E88" s="18"/>
      <c r="F88" s="208"/>
      <c r="G88" s="18"/>
      <c r="H88" s="18"/>
      <c r="I88" s="18"/>
    </row>
    <row r="89" spans="1:9" x14ac:dyDescent="0.25">
      <c r="A89" s="18"/>
      <c r="B89" s="18"/>
      <c r="C89" s="18"/>
      <c r="D89" s="18"/>
      <c r="E89" s="18"/>
      <c r="F89" s="18"/>
      <c r="G89" s="18"/>
      <c r="H89" s="18"/>
      <c r="I89" s="18"/>
    </row>
    <row r="90" spans="1:9" x14ac:dyDescent="0.25">
      <c r="A90" s="194" t="s">
        <v>390</v>
      </c>
      <c r="B90" s="18"/>
      <c r="C90" s="18"/>
      <c r="D90" s="18"/>
      <c r="E90" s="18"/>
      <c r="F90" s="18"/>
      <c r="G90" s="18"/>
      <c r="H90" s="18"/>
      <c r="I90" s="18"/>
    </row>
    <row r="91" spans="1:9" x14ac:dyDescent="0.25">
      <c r="A91" s="163"/>
      <c r="B91" s="18"/>
      <c r="C91" s="18"/>
      <c r="D91" s="18"/>
      <c r="E91" s="18"/>
      <c r="F91" s="18"/>
      <c r="G91" s="18"/>
      <c r="H91" s="18"/>
      <c r="I91" s="18"/>
    </row>
    <row r="92" spans="1:9" x14ac:dyDescent="0.25">
      <c r="A92" s="124" t="s">
        <v>391</v>
      </c>
      <c r="B92" s="18"/>
      <c r="C92" s="18"/>
      <c r="D92" s="18"/>
      <c r="E92" s="18"/>
      <c r="F92" s="18"/>
      <c r="G92" s="18"/>
      <c r="H92" s="18"/>
      <c r="I92" s="18"/>
    </row>
    <row r="93" spans="1:9" x14ac:dyDescent="0.25">
      <c r="A93" s="163"/>
      <c r="B93" s="18"/>
      <c r="C93" s="18"/>
      <c r="D93" s="18"/>
      <c r="E93" s="18"/>
      <c r="F93" s="18"/>
      <c r="G93" s="18"/>
      <c r="H93" s="18"/>
      <c r="I93" s="18"/>
    </row>
    <row r="94" spans="1:9" ht="53.25" customHeight="1" x14ac:dyDescent="0.25">
      <c r="A94" s="364" t="s">
        <v>479</v>
      </c>
      <c r="B94" s="364"/>
      <c r="C94" s="364"/>
      <c r="D94" s="364"/>
      <c r="E94" s="364"/>
      <c r="F94" s="364"/>
      <c r="G94" s="365"/>
      <c r="H94" s="365"/>
      <c r="I94" s="365"/>
    </row>
    <row r="95" spans="1:9" x14ac:dyDescent="0.25">
      <c r="A95" s="190"/>
      <c r="B95" s="190"/>
      <c r="C95" s="190"/>
      <c r="D95" s="190"/>
      <c r="E95" s="190"/>
      <c r="F95" s="190"/>
      <c r="G95" s="190"/>
      <c r="H95" s="190"/>
      <c r="I95" s="190"/>
    </row>
    <row r="96" spans="1:9" x14ac:dyDescent="0.25">
      <c r="A96" s="18"/>
      <c r="B96" s="18"/>
      <c r="C96" s="18"/>
      <c r="D96" s="18"/>
      <c r="E96" s="121" t="s">
        <v>378</v>
      </c>
      <c r="F96" s="18"/>
      <c r="G96" s="18"/>
      <c r="H96" s="18"/>
      <c r="I96" s="18"/>
    </row>
    <row r="97" spans="1:9" x14ac:dyDescent="0.25">
      <c r="A97" s="224" t="s">
        <v>392</v>
      </c>
      <c r="B97" s="220" t="s">
        <v>5</v>
      </c>
      <c r="C97" s="220" t="s">
        <v>6</v>
      </c>
      <c r="D97" s="220" t="s">
        <v>7</v>
      </c>
      <c r="E97" s="220" t="s">
        <v>8</v>
      </c>
      <c r="F97" s="220" t="s">
        <v>9</v>
      </c>
      <c r="G97" s="18"/>
      <c r="H97" s="18"/>
      <c r="I97" s="18"/>
    </row>
    <row r="98" spans="1:9" x14ac:dyDescent="0.25">
      <c r="A98" s="211"/>
      <c r="B98" s="209"/>
      <c r="C98" s="209"/>
      <c r="D98" s="209"/>
      <c r="E98" s="209"/>
      <c r="F98" s="209"/>
      <c r="G98" s="18"/>
      <c r="H98" s="18"/>
      <c r="I98" s="18"/>
    </row>
    <row r="99" spans="1:9" ht="22.5" customHeight="1" x14ac:dyDescent="0.25">
      <c r="A99" s="224" t="s">
        <v>461</v>
      </c>
      <c r="B99" s="229">
        <f>SUM(B98:B98)</f>
        <v>0</v>
      </c>
      <c r="C99" s="229">
        <f>SUM(C98:C98)</f>
        <v>0</v>
      </c>
      <c r="D99" s="229">
        <f>SUM(D98:D98)</f>
        <v>0</v>
      </c>
      <c r="E99" s="229">
        <f>SUM(E98:E98)</f>
        <v>0</v>
      </c>
      <c r="F99" s="229">
        <f>SUM(F98:F98)</f>
        <v>0</v>
      </c>
      <c r="G99" s="18"/>
      <c r="H99" s="18"/>
      <c r="I99" s="18"/>
    </row>
    <row r="100" spans="1:9" x14ac:dyDescent="0.25">
      <c r="A100" s="212"/>
      <c r="B100" s="213"/>
      <c r="C100" s="213"/>
      <c r="D100" s="214"/>
      <c r="E100" s="213"/>
      <c r="F100" s="213"/>
      <c r="G100" s="213"/>
      <c r="H100" s="215"/>
      <c r="I100" s="213"/>
    </row>
    <row r="101" spans="1:9" x14ac:dyDescent="0.25">
      <c r="A101" s="199"/>
      <c r="B101" s="199"/>
      <c r="C101" s="199"/>
      <c r="D101" s="199"/>
      <c r="E101" s="213"/>
      <c r="F101" s="213"/>
      <c r="G101" s="199"/>
      <c r="H101" s="199"/>
      <c r="I101" s="199"/>
    </row>
    <row r="102" spans="1:9" ht="15" customHeight="1" x14ac:dyDescent="0.25">
      <c r="A102" s="366" t="s">
        <v>372</v>
      </c>
      <c r="B102" s="366"/>
      <c r="C102" s="366"/>
      <c r="D102" s="366"/>
      <c r="E102" s="366"/>
      <c r="F102" s="366"/>
      <c r="G102" s="367"/>
      <c r="H102" s="367"/>
      <c r="I102" s="367"/>
    </row>
    <row r="103" spans="1:9" x14ac:dyDescent="0.25">
      <c r="A103" s="366"/>
      <c r="B103" s="366"/>
      <c r="C103" s="366"/>
      <c r="D103" s="366"/>
      <c r="E103" s="366"/>
      <c r="F103" s="366"/>
      <c r="G103" s="367"/>
      <c r="H103" s="367"/>
      <c r="I103" s="367"/>
    </row>
    <row r="104" spans="1:9" ht="36.75" customHeight="1" x14ac:dyDescent="0.25">
      <c r="A104" s="366"/>
      <c r="B104" s="366"/>
      <c r="C104" s="366"/>
      <c r="D104" s="366"/>
      <c r="E104" s="366"/>
      <c r="F104" s="366"/>
      <c r="G104" s="367"/>
      <c r="H104" s="367"/>
      <c r="I104" s="367"/>
    </row>
    <row r="105" spans="1:9" x14ac:dyDescent="0.25">
      <c r="A105" s="199"/>
      <c r="B105" s="199"/>
      <c r="C105" s="199"/>
      <c r="D105" s="199"/>
      <c r="E105" s="212"/>
      <c r="F105" s="212"/>
      <c r="G105" s="199"/>
      <c r="H105" s="199"/>
      <c r="I105" s="199"/>
    </row>
    <row r="106" spans="1:9" x14ac:dyDescent="0.25">
      <c r="A106" s="199"/>
      <c r="B106" s="199"/>
      <c r="C106" s="199"/>
      <c r="D106" s="199"/>
      <c r="E106" s="212"/>
      <c r="F106" s="212"/>
      <c r="G106" s="199"/>
      <c r="H106" s="199"/>
      <c r="I106" s="199"/>
    </row>
    <row r="107" spans="1:9" x14ac:dyDescent="0.25">
      <c r="A107" s="199"/>
      <c r="B107" s="199"/>
      <c r="C107" s="199"/>
      <c r="D107" s="199"/>
      <c r="E107" s="199"/>
      <c r="F107" s="199"/>
      <c r="G107" s="199"/>
      <c r="H107" s="199"/>
      <c r="I107" s="199"/>
    </row>
    <row r="108" spans="1:9" x14ac:dyDescent="0.25">
      <c r="A108" s="199"/>
      <c r="B108" s="199"/>
      <c r="C108" s="199"/>
      <c r="D108" s="199"/>
      <c r="E108" s="199"/>
      <c r="F108" s="199"/>
      <c r="G108" s="199"/>
      <c r="H108" s="199"/>
      <c r="I108" s="199"/>
    </row>
  </sheetData>
  <mergeCells count="40">
    <mergeCell ref="A84:D84"/>
    <mergeCell ref="A85:I85"/>
    <mergeCell ref="A86:I87"/>
    <mergeCell ref="A69:I71"/>
    <mergeCell ref="F74:G74"/>
    <mergeCell ref="F78:G78"/>
    <mergeCell ref="F79:G79"/>
    <mergeCell ref="F80:G80"/>
    <mergeCell ref="A32:G32"/>
    <mergeCell ref="A33:I33"/>
    <mergeCell ref="A37:G37"/>
    <mergeCell ref="A38:I38"/>
    <mergeCell ref="A66:I68"/>
    <mergeCell ref="A43:I43"/>
    <mergeCell ref="A47:G47"/>
    <mergeCell ref="A48:I48"/>
    <mergeCell ref="A52:G52"/>
    <mergeCell ref="A53:I53"/>
    <mergeCell ref="A57:G57"/>
    <mergeCell ref="A59:I59"/>
    <mergeCell ref="A60:I60"/>
    <mergeCell ref="A61:I61"/>
    <mergeCell ref="A62:I62"/>
    <mergeCell ref="A64:I64"/>
    <mergeCell ref="A94:I94"/>
    <mergeCell ref="A102:I104"/>
    <mergeCell ref="A7:I8"/>
    <mergeCell ref="A10:A11"/>
    <mergeCell ref="B10:B11"/>
    <mergeCell ref="C10:E10"/>
    <mergeCell ref="F10:G10"/>
    <mergeCell ref="H10:I10"/>
    <mergeCell ref="A42:G42"/>
    <mergeCell ref="A13:I13"/>
    <mergeCell ref="A17:G17"/>
    <mergeCell ref="A18:I18"/>
    <mergeCell ref="A22:G22"/>
    <mergeCell ref="A23:I23"/>
    <mergeCell ref="A27:G27"/>
    <mergeCell ref="A28:I28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zoomScale="80" zoomScaleNormal="80" workbookViewId="0">
      <selection activeCell="I49" sqref="I49"/>
    </sheetView>
  </sheetViews>
  <sheetFormatPr defaultRowHeight="15" x14ac:dyDescent="0.25"/>
  <cols>
    <col min="1" max="1" width="39" style="105" customWidth="1"/>
    <col min="2" max="3" width="10.85546875" style="105" customWidth="1"/>
    <col min="4" max="4" width="11.7109375" style="105" customWidth="1"/>
    <col min="5" max="5" width="12" style="105" customWidth="1"/>
    <col min="6" max="6" width="10.42578125" style="105" customWidth="1"/>
    <col min="7" max="7" width="11.42578125" style="105" customWidth="1"/>
    <col min="8" max="8" width="12.42578125" style="105" bestFit="1" customWidth="1"/>
    <col min="9" max="9" width="12" style="105" customWidth="1"/>
    <col min="10" max="10" width="9.85546875" style="105" customWidth="1"/>
    <col min="11" max="11" width="15" style="105" bestFit="1" customWidth="1"/>
    <col min="12" max="12" width="10.5703125" style="105" customWidth="1"/>
  </cols>
  <sheetData>
    <row r="1" spans="1:12" x14ac:dyDescent="0.25">
      <c r="A1" s="117" t="s">
        <v>393</v>
      </c>
    </row>
    <row r="3" spans="1:12" x14ac:dyDescent="0.25">
      <c r="A3" s="118" t="s">
        <v>394</v>
      </c>
    </row>
    <row r="5" spans="1:12" x14ac:dyDescent="0.25">
      <c r="A5" s="131" t="s">
        <v>395</v>
      </c>
    </row>
    <row r="6" spans="1:12" ht="9" customHeight="1" x14ac:dyDescent="0.25">
      <c r="A6" s="131"/>
    </row>
    <row r="7" spans="1:12" ht="15" customHeight="1" x14ac:dyDescent="0.25">
      <c r="A7" s="399" t="s">
        <v>480</v>
      </c>
      <c r="B7" s="399"/>
      <c r="C7" s="399"/>
      <c r="D7" s="399"/>
      <c r="E7" s="399"/>
      <c r="F7" s="399"/>
      <c r="G7" s="399"/>
      <c r="H7" s="399"/>
      <c r="I7" s="394"/>
    </row>
    <row r="8" spans="1:12" x14ac:dyDescent="0.25">
      <c r="A8" s="399"/>
      <c r="B8" s="399"/>
      <c r="C8" s="399"/>
      <c r="D8" s="399"/>
      <c r="E8" s="399"/>
      <c r="F8" s="399"/>
      <c r="G8" s="399"/>
      <c r="H8" s="399"/>
      <c r="I8" s="394"/>
    </row>
    <row r="9" spans="1:12" ht="24" customHeight="1" x14ac:dyDescent="0.25">
      <c r="A9" s="399"/>
      <c r="B9" s="399"/>
      <c r="C9" s="399"/>
      <c r="D9" s="399"/>
      <c r="E9" s="399"/>
      <c r="F9" s="399"/>
      <c r="G9" s="399"/>
      <c r="H9" s="399"/>
      <c r="I9" s="394"/>
      <c r="J9" s="132"/>
      <c r="K9" s="132"/>
      <c r="L9" s="132"/>
    </row>
    <row r="10" spans="1:12" x14ac:dyDescent="0.25">
      <c r="A10" s="118"/>
    </row>
    <row r="11" spans="1:12" x14ac:dyDescent="0.25">
      <c r="D11" s="133"/>
      <c r="F11" s="17" t="s">
        <v>396</v>
      </c>
    </row>
    <row r="12" spans="1:12" ht="25.5" x14ac:dyDescent="0.25">
      <c r="A12" s="134" t="s">
        <v>395</v>
      </c>
      <c r="B12" s="135" t="s">
        <v>5</v>
      </c>
      <c r="C12" s="135" t="s">
        <v>6</v>
      </c>
      <c r="D12" s="136" t="s">
        <v>7</v>
      </c>
      <c r="E12" s="137" t="s">
        <v>8</v>
      </c>
      <c r="F12" s="138" t="s">
        <v>9</v>
      </c>
    </row>
    <row r="13" spans="1:12" x14ac:dyDescent="0.25">
      <c r="A13" s="62" t="s">
        <v>397</v>
      </c>
      <c r="B13" s="139"/>
      <c r="C13" s="139"/>
      <c r="D13" s="139"/>
      <c r="E13" s="139"/>
      <c r="F13" s="139"/>
    </row>
    <row r="14" spans="1:12" x14ac:dyDescent="0.25">
      <c r="A14" s="140" t="s">
        <v>398</v>
      </c>
      <c r="B14" s="141" t="s">
        <v>38</v>
      </c>
      <c r="C14" s="141"/>
      <c r="D14" s="141"/>
      <c r="E14" s="141"/>
      <c r="F14" s="141"/>
    </row>
    <row r="15" spans="1:12" x14ac:dyDescent="0.25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</row>
    <row r="16" spans="1:12" x14ac:dyDescent="0.25">
      <c r="A16" s="398" t="s">
        <v>481</v>
      </c>
      <c r="B16" s="398"/>
      <c r="C16" s="398"/>
      <c r="D16" s="398"/>
      <c r="E16" s="398"/>
      <c r="F16" s="398"/>
      <c r="G16" s="230"/>
      <c r="H16" s="230"/>
      <c r="I16" s="231"/>
      <c r="J16" s="126"/>
      <c r="K16" s="126"/>
      <c r="L16" s="126"/>
    </row>
    <row r="17" spans="1:12" ht="10.5" customHeight="1" x14ac:dyDescent="0.25">
      <c r="A17" s="232"/>
      <c r="B17" s="232"/>
      <c r="C17" s="232"/>
      <c r="D17" s="232"/>
      <c r="E17" s="232"/>
      <c r="F17" s="232"/>
      <c r="G17" s="230"/>
      <c r="H17" s="230"/>
      <c r="I17" s="231"/>
      <c r="J17" s="126"/>
      <c r="K17" s="126"/>
      <c r="L17" s="126"/>
    </row>
    <row r="18" spans="1:12" ht="15" customHeight="1" x14ac:dyDescent="0.25">
      <c r="A18" s="396" t="s">
        <v>372</v>
      </c>
      <c r="B18" s="397"/>
      <c r="C18" s="397"/>
      <c r="D18" s="397"/>
      <c r="E18" s="397"/>
      <c r="F18" s="397"/>
      <c r="G18" s="397"/>
      <c r="H18" s="397"/>
      <c r="I18" s="397"/>
      <c r="J18" s="126"/>
      <c r="K18" s="126"/>
      <c r="L18" s="126"/>
    </row>
    <row r="19" spans="1:12" x14ac:dyDescent="0.25">
      <c r="A19" s="397"/>
      <c r="B19" s="397"/>
      <c r="C19" s="397"/>
      <c r="D19" s="397"/>
      <c r="E19" s="397"/>
      <c r="F19" s="397"/>
      <c r="G19" s="397"/>
      <c r="H19" s="397"/>
      <c r="I19" s="397"/>
      <c r="J19" s="126"/>
      <c r="K19" s="126"/>
      <c r="L19" s="126"/>
    </row>
    <row r="20" spans="1:12" ht="23.25" customHeight="1" x14ac:dyDescent="0.25">
      <c r="A20" s="397"/>
      <c r="B20" s="397"/>
      <c r="C20" s="397"/>
      <c r="D20" s="397"/>
      <c r="E20" s="397"/>
      <c r="F20" s="397"/>
      <c r="G20" s="397"/>
      <c r="H20" s="397"/>
      <c r="I20" s="397"/>
      <c r="J20" s="126"/>
      <c r="K20" s="126"/>
      <c r="L20" s="126"/>
    </row>
    <row r="21" spans="1:12" x14ac:dyDescent="0.25">
      <c r="A21" s="126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</row>
    <row r="22" spans="1:12" x14ac:dyDescent="0.25">
      <c r="A22" s="194" t="s">
        <v>399</v>
      </c>
    </row>
    <row r="23" spans="1:12" x14ac:dyDescent="0.25">
      <c r="A23" s="118"/>
    </row>
    <row r="24" spans="1:12" x14ac:dyDescent="0.25">
      <c r="A24" s="131" t="s">
        <v>400</v>
      </c>
    </row>
    <row r="25" spans="1:12" ht="9" customHeight="1" x14ac:dyDescent="0.25">
      <c r="A25" s="131"/>
    </row>
    <row r="26" spans="1:12" ht="22.5" customHeight="1" x14ac:dyDescent="0.25">
      <c r="A26" s="399" t="s">
        <v>484</v>
      </c>
      <c r="B26" s="399"/>
      <c r="C26" s="399"/>
      <c r="D26" s="399"/>
      <c r="E26" s="399"/>
      <c r="F26" s="399"/>
      <c r="G26" s="399"/>
      <c r="H26" s="399"/>
    </row>
    <row r="27" spans="1:12" ht="18" customHeight="1" x14ac:dyDescent="0.25">
      <c r="A27" s="399"/>
      <c r="B27" s="399"/>
      <c r="C27" s="399"/>
      <c r="D27" s="399"/>
      <c r="E27" s="399"/>
      <c r="F27" s="399"/>
      <c r="G27" s="399"/>
      <c r="H27" s="399"/>
    </row>
    <row r="28" spans="1:12" x14ac:dyDescent="0.25">
      <c r="D28" s="133"/>
      <c r="F28" s="17" t="s">
        <v>396</v>
      </c>
    </row>
    <row r="29" spans="1:12" x14ac:dyDescent="0.25">
      <c r="A29" s="235" t="s">
        <v>401</v>
      </c>
      <c r="B29" s="142" t="s">
        <v>5</v>
      </c>
      <c r="C29" s="220" t="s">
        <v>6</v>
      </c>
      <c r="D29" s="142" t="s">
        <v>7</v>
      </c>
      <c r="E29" s="142" t="s">
        <v>8</v>
      </c>
      <c r="F29" s="142" t="s">
        <v>9</v>
      </c>
      <c r="G29" s="126"/>
      <c r="H29" s="128"/>
      <c r="I29" s="126"/>
      <c r="J29" s="143"/>
      <c r="K29" s="143"/>
      <c r="L29" s="128"/>
    </row>
    <row r="30" spans="1:12" x14ac:dyDescent="0.25">
      <c r="A30" s="144"/>
      <c r="B30" s="145"/>
      <c r="C30" s="145"/>
      <c r="D30" s="145"/>
      <c r="E30" s="145"/>
      <c r="F30" s="145"/>
      <c r="G30" s="126"/>
      <c r="H30" s="128"/>
      <c r="I30" s="126"/>
      <c r="J30" s="143"/>
      <c r="K30" s="143"/>
      <c r="L30" s="128"/>
    </row>
    <row r="31" spans="1:12" x14ac:dyDescent="0.25">
      <c r="A31" s="140" t="s">
        <v>402</v>
      </c>
      <c r="B31" s="146">
        <f>SUM(B30:B30)</f>
        <v>0</v>
      </c>
      <c r="C31" s="146">
        <f>SUM(C30:C30)</f>
        <v>0</v>
      </c>
      <c r="D31" s="146">
        <f>SUM(D30:D30)</f>
        <v>0</v>
      </c>
      <c r="E31" s="146">
        <f>SUM(E30:E30)</f>
        <v>0</v>
      </c>
      <c r="F31" s="146">
        <f>SUM(F30:F30)</f>
        <v>0</v>
      </c>
      <c r="G31" s="126"/>
      <c r="H31" s="147"/>
      <c r="I31" s="17"/>
    </row>
    <row r="32" spans="1:12" ht="20.25" customHeight="1" x14ac:dyDescent="0.25">
      <c r="A32" s="17"/>
      <c r="B32" s="17"/>
      <c r="C32" s="17"/>
      <c r="D32" s="17"/>
      <c r="E32" s="17"/>
      <c r="F32" s="17"/>
      <c r="G32" s="17"/>
      <c r="H32" s="147"/>
      <c r="I32" s="17"/>
    </row>
    <row r="33" spans="1:9" ht="26.25" customHeight="1" x14ac:dyDescent="0.25">
      <c r="A33" s="388" t="s">
        <v>482</v>
      </c>
      <c r="B33" s="398"/>
      <c r="C33" s="398"/>
      <c r="D33" s="398"/>
      <c r="E33" s="398"/>
      <c r="F33" s="398"/>
      <c r="G33" s="230"/>
      <c r="H33" s="233"/>
      <c r="I33" s="234"/>
    </row>
    <row r="34" spans="1:9" ht="15" customHeight="1" x14ac:dyDescent="0.25">
      <c r="A34" s="396" t="s">
        <v>372</v>
      </c>
      <c r="B34" s="397"/>
      <c r="C34" s="397"/>
      <c r="D34" s="397"/>
      <c r="E34" s="397"/>
      <c r="F34" s="397"/>
      <c r="G34" s="397"/>
      <c r="H34" s="397"/>
      <c r="I34" s="397"/>
    </row>
    <row r="35" spans="1:9" x14ac:dyDescent="0.25">
      <c r="A35" s="397"/>
      <c r="B35" s="397"/>
      <c r="C35" s="397"/>
      <c r="D35" s="397"/>
      <c r="E35" s="397"/>
      <c r="F35" s="397"/>
      <c r="G35" s="397"/>
      <c r="H35" s="397"/>
      <c r="I35" s="397"/>
    </row>
    <row r="36" spans="1:9" ht="21.75" customHeight="1" x14ac:dyDescent="0.25">
      <c r="A36" s="397"/>
      <c r="B36" s="397"/>
      <c r="C36" s="397"/>
      <c r="D36" s="397"/>
      <c r="E36" s="397"/>
      <c r="F36" s="397"/>
      <c r="G36" s="397"/>
      <c r="H36" s="397"/>
      <c r="I36" s="397"/>
    </row>
    <row r="37" spans="1:9" ht="12" customHeight="1" x14ac:dyDescent="0.25">
      <c r="A37" s="148"/>
      <c r="B37" s="148"/>
      <c r="C37" s="148"/>
      <c r="D37" s="148"/>
      <c r="E37" s="148"/>
      <c r="F37" s="148"/>
      <c r="G37" s="126"/>
      <c r="H37" s="86"/>
      <c r="I37" s="17"/>
    </row>
    <row r="38" spans="1:9" x14ac:dyDescent="0.25">
      <c r="A38" s="125"/>
      <c r="B38" s="126"/>
      <c r="C38" s="126"/>
      <c r="D38" s="127"/>
      <c r="E38" s="126"/>
      <c r="F38" s="126"/>
      <c r="G38" s="126"/>
      <c r="H38" s="86"/>
      <c r="I38" s="17"/>
    </row>
    <row r="39" spans="1:9" x14ac:dyDescent="0.25">
      <c r="A39" s="194" t="s">
        <v>403</v>
      </c>
      <c r="E39" s="143"/>
      <c r="F39" s="143"/>
      <c r="G39" s="143"/>
      <c r="H39" s="86"/>
      <c r="I39" s="17"/>
    </row>
    <row r="40" spans="1:9" x14ac:dyDescent="0.25">
      <c r="E40" s="143"/>
      <c r="F40" s="143"/>
      <c r="G40" s="143"/>
      <c r="H40" s="17"/>
      <c r="I40" s="17"/>
    </row>
    <row r="41" spans="1:9" x14ac:dyDescent="0.25">
      <c r="A41" s="149" t="s">
        <v>404</v>
      </c>
      <c r="B41" s="17"/>
      <c r="C41" s="17"/>
      <c r="D41" s="17"/>
      <c r="E41" s="17"/>
      <c r="F41" s="17"/>
      <c r="G41" s="17"/>
      <c r="H41" s="17"/>
      <c r="I41" s="17"/>
    </row>
    <row r="42" spans="1:9" x14ac:dyDescent="0.25">
      <c r="A42" s="149"/>
      <c r="B42" s="17"/>
      <c r="C42" s="17"/>
      <c r="D42" s="17"/>
      <c r="E42" s="17"/>
      <c r="F42" s="17"/>
      <c r="G42" s="17"/>
      <c r="H42" s="17"/>
      <c r="I42" s="17"/>
    </row>
    <row r="43" spans="1:9" ht="15" customHeight="1" x14ac:dyDescent="0.25">
      <c r="A43" s="364" t="s">
        <v>483</v>
      </c>
      <c r="B43" s="364"/>
      <c r="C43" s="364"/>
      <c r="D43" s="364"/>
      <c r="E43" s="364"/>
      <c r="F43" s="364"/>
      <c r="G43" s="364"/>
      <c r="H43" s="364"/>
      <c r="I43" s="17"/>
    </row>
    <row r="44" spans="1:9" ht="24" customHeight="1" x14ac:dyDescent="0.25">
      <c r="A44" s="364"/>
      <c r="B44" s="364"/>
      <c r="C44" s="364"/>
      <c r="D44" s="364"/>
      <c r="E44" s="364"/>
      <c r="F44" s="364"/>
      <c r="G44" s="364"/>
      <c r="H44" s="364"/>
      <c r="I44" s="17"/>
    </row>
    <row r="45" spans="1:9" x14ac:dyDescent="0.25">
      <c r="I45" s="17"/>
    </row>
    <row r="46" spans="1:9" x14ac:dyDescent="0.25">
      <c r="A46" s="17"/>
      <c r="B46" s="17"/>
      <c r="C46" s="17"/>
      <c r="D46" s="17"/>
      <c r="E46" s="17" t="s">
        <v>396</v>
      </c>
      <c r="G46" s="133"/>
      <c r="H46" s="17"/>
      <c r="I46" s="17"/>
    </row>
    <row r="47" spans="1:9" ht="99.75" customHeight="1" x14ac:dyDescent="0.25">
      <c r="A47" s="191" t="s">
        <v>404</v>
      </c>
      <c r="B47" s="191" t="s">
        <v>405</v>
      </c>
      <c r="C47" s="191" t="s">
        <v>406</v>
      </c>
      <c r="D47" s="191" t="s">
        <v>407</v>
      </c>
      <c r="E47" s="191" t="s">
        <v>408</v>
      </c>
      <c r="F47" s="17"/>
      <c r="G47" s="17"/>
    </row>
    <row r="48" spans="1:9" x14ac:dyDescent="0.25">
      <c r="A48" s="150">
        <v>1</v>
      </c>
      <c r="B48" s="150">
        <v>2</v>
      </c>
      <c r="C48" s="150">
        <v>3</v>
      </c>
      <c r="D48" s="150">
        <v>4</v>
      </c>
      <c r="E48" s="150" t="s">
        <v>409</v>
      </c>
      <c r="F48" s="17"/>
      <c r="G48" s="17"/>
    </row>
    <row r="49" spans="1:9" x14ac:dyDescent="0.25">
      <c r="A49" s="249" t="s">
        <v>5</v>
      </c>
      <c r="B49" s="250"/>
      <c r="C49" s="151"/>
      <c r="D49" s="151"/>
      <c r="E49" s="251">
        <f>C49+D49</f>
        <v>0</v>
      </c>
      <c r="F49" s="17"/>
      <c r="G49" s="17"/>
    </row>
    <row r="50" spans="1:9" x14ac:dyDescent="0.25">
      <c r="A50" s="249" t="s">
        <v>6</v>
      </c>
      <c r="B50" s="400"/>
      <c r="C50" s="400"/>
      <c r="D50" s="400"/>
      <c r="E50" s="400"/>
      <c r="F50" s="17"/>
      <c r="G50" s="17"/>
    </row>
    <row r="51" spans="1:9" x14ac:dyDescent="0.25">
      <c r="A51" s="62" t="s">
        <v>397</v>
      </c>
      <c r="B51" s="250"/>
      <c r="C51" s="151"/>
      <c r="D51" s="151"/>
      <c r="E51" s="251">
        <f>C51+D51</f>
        <v>0</v>
      </c>
      <c r="F51" s="17"/>
      <c r="G51" s="17"/>
    </row>
    <row r="52" spans="1:9" x14ac:dyDescent="0.25">
      <c r="A52" s="62" t="s">
        <v>398</v>
      </c>
      <c r="B52" s="250"/>
      <c r="C52" s="151"/>
      <c r="D52" s="151"/>
      <c r="E52" s="251">
        <f>C52+D52</f>
        <v>0</v>
      </c>
      <c r="F52" s="17"/>
      <c r="G52" s="17"/>
    </row>
    <row r="53" spans="1:9" x14ac:dyDescent="0.25">
      <c r="A53" s="249" t="s">
        <v>7</v>
      </c>
      <c r="B53" s="400"/>
      <c r="C53" s="400"/>
      <c r="D53" s="400"/>
      <c r="E53" s="400"/>
      <c r="F53" s="17"/>
      <c r="G53" s="17"/>
    </row>
    <row r="54" spans="1:9" x14ac:dyDescent="0.25">
      <c r="A54" s="62" t="s">
        <v>397</v>
      </c>
      <c r="B54" s="250"/>
      <c r="C54" s="151"/>
      <c r="D54" s="152"/>
      <c r="E54" s="251">
        <f>C54+D54</f>
        <v>0</v>
      </c>
      <c r="F54" s="17"/>
      <c r="G54" s="17"/>
    </row>
    <row r="55" spans="1:9" x14ac:dyDescent="0.25">
      <c r="A55" s="62" t="s">
        <v>398</v>
      </c>
      <c r="B55" s="250"/>
      <c r="C55" s="151"/>
      <c r="D55" s="151"/>
      <c r="E55" s="251">
        <f>C55+D55</f>
        <v>0</v>
      </c>
      <c r="F55" s="17"/>
      <c r="G55" s="17"/>
    </row>
    <row r="56" spans="1:9" x14ac:dyDescent="0.25">
      <c r="A56" s="249" t="s">
        <v>8</v>
      </c>
      <c r="B56" s="400"/>
      <c r="C56" s="400"/>
      <c r="D56" s="400"/>
      <c r="E56" s="400"/>
    </row>
    <row r="57" spans="1:9" x14ac:dyDescent="0.25">
      <c r="A57" s="62" t="s">
        <v>397</v>
      </c>
      <c r="B57" s="250"/>
      <c r="C57" s="151"/>
      <c r="D57" s="152"/>
      <c r="E57" s="251">
        <f>C57+D57</f>
        <v>0</v>
      </c>
    </row>
    <row r="58" spans="1:9" x14ac:dyDescent="0.25">
      <c r="A58" s="62" t="s">
        <v>398</v>
      </c>
      <c r="B58" s="250"/>
      <c r="C58" s="151"/>
      <c r="D58" s="151"/>
      <c r="E58" s="251">
        <f>C58+D58</f>
        <v>0</v>
      </c>
    </row>
    <row r="59" spans="1:9" x14ac:dyDescent="0.25">
      <c r="A59" s="249" t="s">
        <v>9</v>
      </c>
      <c r="B59" s="400"/>
      <c r="C59" s="400"/>
      <c r="D59" s="400"/>
      <c r="E59" s="400"/>
    </row>
    <row r="60" spans="1:9" x14ac:dyDescent="0.25">
      <c r="A60" s="62" t="s">
        <v>397</v>
      </c>
      <c r="B60" s="250"/>
      <c r="C60" s="151"/>
      <c r="D60" s="152"/>
      <c r="E60" s="251">
        <f>C60+D60</f>
        <v>0</v>
      </c>
    </row>
    <row r="61" spans="1:9" x14ac:dyDescent="0.25">
      <c r="A61" s="62" t="s">
        <v>398</v>
      </c>
      <c r="B61" s="250"/>
      <c r="C61" s="151"/>
      <c r="D61" s="151"/>
      <c r="E61" s="251">
        <f>C61+D61</f>
        <v>0</v>
      </c>
    </row>
    <row r="63" spans="1:9" x14ac:dyDescent="0.25">
      <c r="A63" s="388" t="s">
        <v>410</v>
      </c>
      <c r="B63" s="388"/>
      <c r="C63" s="388"/>
      <c r="D63" s="388"/>
      <c r="E63" s="388"/>
      <c r="F63" s="393"/>
      <c r="G63" s="393"/>
      <c r="H63" s="393"/>
      <c r="I63" s="393"/>
    </row>
    <row r="64" spans="1:9" x14ac:dyDescent="0.25">
      <c r="A64" s="232" t="s">
        <v>411</v>
      </c>
      <c r="B64" s="232"/>
      <c r="C64" s="232"/>
      <c r="D64" s="232"/>
      <c r="E64" s="232"/>
      <c r="F64" s="231"/>
      <c r="G64" s="231"/>
      <c r="H64" s="231"/>
      <c r="I64" s="231"/>
    </row>
    <row r="65" spans="1:9" x14ac:dyDescent="0.25">
      <c r="A65" s="232" t="s">
        <v>412</v>
      </c>
      <c r="B65" s="231"/>
      <c r="C65" s="231"/>
      <c r="D65" s="231"/>
      <c r="E65" s="231"/>
      <c r="F65" s="231"/>
      <c r="G65" s="231"/>
      <c r="H65" s="231"/>
      <c r="I65" s="231"/>
    </row>
    <row r="66" spans="1:9" ht="14.25" customHeight="1" x14ac:dyDescent="0.25">
      <c r="A66" s="232"/>
      <c r="B66" s="231"/>
      <c r="C66" s="231"/>
      <c r="D66" s="231"/>
      <c r="E66" s="231"/>
      <c r="F66" s="231"/>
      <c r="G66" s="231"/>
      <c r="H66" s="231"/>
      <c r="I66" s="231"/>
    </row>
    <row r="67" spans="1:9" x14ac:dyDescent="0.25">
      <c r="A67" s="398" t="s">
        <v>481</v>
      </c>
      <c r="B67" s="398"/>
      <c r="C67" s="398"/>
      <c r="D67" s="398"/>
      <c r="E67" s="398"/>
      <c r="F67" s="398"/>
      <c r="G67" s="231"/>
      <c r="H67" s="231"/>
      <c r="I67" s="231"/>
    </row>
    <row r="68" spans="1:9" x14ac:dyDescent="0.25">
      <c r="A68" s="231"/>
      <c r="B68" s="231"/>
      <c r="C68" s="231"/>
      <c r="D68" s="231"/>
      <c r="E68" s="231"/>
      <c r="F68" s="231"/>
      <c r="G68" s="231"/>
      <c r="H68" s="231"/>
      <c r="I68" s="231"/>
    </row>
    <row r="69" spans="1:9" ht="15" customHeight="1" x14ac:dyDescent="0.25">
      <c r="A69" s="396" t="s">
        <v>372</v>
      </c>
      <c r="B69" s="397"/>
      <c r="C69" s="397"/>
      <c r="D69" s="397"/>
      <c r="E69" s="397"/>
      <c r="F69" s="397"/>
      <c r="G69" s="397"/>
      <c r="H69" s="397"/>
      <c r="I69" s="397"/>
    </row>
    <row r="70" spans="1:9" x14ac:dyDescent="0.25">
      <c r="A70" s="397"/>
      <c r="B70" s="397"/>
      <c r="C70" s="397"/>
      <c r="D70" s="397"/>
      <c r="E70" s="397"/>
      <c r="F70" s="397"/>
      <c r="G70" s="397"/>
      <c r="H70" s="397"/>
      <c r="I70" s="397"/>
    </row>
    <row r="71" spans="1:9" ht="21.75" customHeight="1" x14ac:dyDescent="0.25">
      <c r="A71" s="397"/>
      <c r="B71" s="397"/>
      <c r="C71" s="397"/>
      <c r="D71" s="397"/>
      <c r="E71" s="397"/>
      <c r="F71" s="397"/>
      <c r="G71" s="397"/>
      <c r="H71" s="397"/>
      <c r="I71" s="397"/>
    </row>
  </sheetData>
  <mergeCells count="14">
    <mergeCell ref="A7:I9"/>
    <mergeCell ref="A67:F67"/>
    <mergeCell ref="A69:I71"/>
    <mergeCell ref="A43:H44"/>
    <mergeCell ref="B50:E50"/>
    <mergeCell ref="B53:E53"/>
    <mergeCell ref="B56:E56"/>
    <mergeCell ref="B59:E59"/>
    <mergeCell ref="A63:I63"/>
    <mergeCell ref="A34:I36"/>
    <mergeCell ref="A16:F16"/>
    <mergeCell ref="A18:I20"/>
    <mergeCell ref="A26:H27"/>
    <mergeCell ref="A33:F3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31" zoomScale="80" zoomScaleNormal="80" workbookViewId="0">
      <selection activeCell="P49" sqref="P49"/>
    </sheetView>
  </sheetViews>
  <sheetFormatPr defaultRowHeight="15" x14ac:dyDescent="0.25"/>
  <cols>
    <col min="1" max="1" width="41.42578125" style="105" customWidth="1"/>
    <col min="2" max="2" width="15.140625" style="105" customWidth="1"/>
    <col min="3" max="3" width="11.42578125" style="105" customWidth="1"/>
    <col min="4" max="4" width="11.5703125" style="105" customWidth="1"/>
    <col min="5" max="5" width="11.42578125" style="105" customWidth="1"/>
    <col min="6" max="6" width="11.85546875" style="105" customWidth="1"/>
    <col min="7" max="7" width="13.140625" style="105" customWidth="1"/>
    <col min="8" max="8" width="14.42578125" style="105" customWidth="1"/>
    <col min="9" max="9" width="12.140625" style="105" customWidth="1"/>
    <col min="10" max="10" width="13" style="105" customWidth="1"/>
  </cols>
  <sheetData>
    <row r="1" spans="1:8" ht="21" customHeight="1" x14ac:dyDescent="0.25">
      <c r="A1" s="401" t="s">
        <v>393</v>
      </c>
      <c r="B1" s="401"/>
      <c r="C1" s="401"/>
      <c r="D1" s="401"/>
      <c r="E1" s="401"/>
      <c r="F1" s="401"/>
      <c r="G1" s="401"/>
      <c r="H1" s="401"/>
    </row>
    <row r="3" spans="1:8" ht="21" customHeight="1" x14ac:dyDescent="0.25">
      <c r="A3" s="404" t="s">
        <v>460</v>
      </c>
      <c r="B3" s="404"/>
      <c r="C3" s="404"/>
      <c r="D3" s="404"/>
      <c r="E3" s="404"/>
      <c r="F3" s="404"/>
      <c r="G3" s="404"/>
      <c r="H3" s="404"/>
    </row>
    <row r="4" spans="1:8" x14ac:dyDescent="0.25">
      <c r="A4" s="118"/>
    </row>
    <row r="5" spans="1:8" ht="17.25" customHeight="1" x14ac:dyDescent="0.25">
      <c r="A5" s="405" t="s">
        <v>413</v>
      </c>
      <c r="B5" s="405"/>
      <c r="C5" s="405"/>
      <c r="D5" s="405"/>
      <c r="E5" s="405"/>
      <c r="F5" s="405"/>
      <c r="G5" s="405"/>
      <c r="H5" s="405"/>
    </row>
    <row r="6" spans="1:8" ht="19.5" customHeight="1" x14ac:dyDescent="0.25">
      <c r="A6" s="405"/>
      <c r="B6" s="405"/>
      <c r="C6" s="405"/>
      <c r="D6" s="405"/>
      <c r="E6" s="405"/>
      <c r="F6" s="405"/>
      <c r="G6" s="405"/>
      <c r="H6" s="405"/>
    </row>
    <row r="7" spans="1:8" x14ac:dyDescent="0.25">
      <c r="A7" s="118"/>
    </row>
    <row r="8" spans="1:8" ht="18" customHeight="1" x14ac:dyDescent="0.25">
      <c r="A8" s="118"/>
      <c r="B8" s="133"/>
      <c r="C8" s="125"/>
      <c r="E8" s="133" t="s">
        <v>378</v>
      </c>
    </row>
    <row r="9" spans="1:8" ht="23.25" customHeight="1" x14ac:dyDescent="0.25">
      <c r="A9" s="361" t="s">
        <v>414</v>
      </c>
      <c r="B9" s="361" t="s">
        <v>415</v>
      </c>
      <c r="C9" s="361"/>
      <c r="D9" s="361"/>
      <c r="E9" s="361"/>
      <c r="F9" s="361"/>
      <c r="G9" s="126"/>
      <c r="H9" s="126"/>
    </row>
    <row r="10" spans="1:8" ht="24" customHeight="1" x14ac:dyDescent="0.25">
      <c r="A10" s="361"/>
      <c r="B10" s="153" t="s">
        <v>5</v>
      </c>
      <c r="C10" s="153" t="s">
        <v>6</v>
      </c>
      <c r="D10" s="153" t="s">
        <v>7</v>
      </c>
      <c r="E10" s="153" t="s">
        <v>8</v>
      </c>
      <c r="F10" s="153" t="s">
        <v>9</v>
      </c>
      <c r="G10" s="126"/>
      <c r="H10" s="126"/>
    </row>
    <row r="11" spans="1:8" x14ac:dyDescent="0.25">
      <c r="A11" s="62" t="s">
        <v>416</v>
      </c>
      <c r="B11" s="154"/>
      <c r="C11" s="155"/>
      <c r="D11" s="156"/>
      <c r="E11" s="156"/>
      <c r="F11" s="156"/>
      <c r="G11" s="126"/>
      <c r="H11" s="126"/>
    </row>
    <row r="12" spans="1:8" x14ac:dyDescent="0.25">
      <c r="A12" s="62" t="s">
        <v>417</v>
      </c>
      <c r="B12" s="157"/>
      <c r="C12" s="157"/>
      <c r="D12" s="157"/>
      <c r="E12" s="157"/>
      <c r="F12" s="157"/>
      <c r="G12" s="126"/>
      <c r="H12" s="126"/>
    </row>
    <row r="13" spans="1:8" x14ac:dyDescent="0.25">
      <c r="A13" s="237" t="s">
        <v>418</v>
      </c>
      <c r="B13" s="155"/>
      <c r="C13" s="155"/>
      <c r="D13" s="156"/>
      <c r="E13" s="156"/>
      <c r="F13" s="156"/>
      <c r="G13" s="126"/>
      <c r="H13" s="126"/>
    </row>
    <row r="14" spans="1:8" ht="43.5" customHeight="1" x14ac:dyDescent="0.25">
      <c r="A14" s="238" t="s">
        <v>419</v>
      </c>
      <c r="B14" s="155"/>
      <c r="C14" s="155"/>
      <c r="D14" s="156"/>
      <c r="E14" s="156"/>
      <c r="F14" s="156"/>
      <c r="G14" s="126"/>
      <c r="H14" s="126"/>
    </row>
    <row r="15" spans="1:8" x14ac:dyDescent="0.25">
      <c r="A15" s="238" t="s">
        <v>420</v>
      </c>
      <c r="B15" s="155"/>
      <c r="C15" s="155"/>
      <c r="D15" s="156"/>
      <c r="E15" s="156"/>
      <c r="F15" s="156"/>
      <c r="G15" s="126"/>
      <c r="H15" s="126"/>
    </row>
    <row r="16" spans="1:8" x14ac:dyDescent="0.25">
      <c r="A16" s="239" t="s">
        <v>421</v>
      </c>
      <c r="B16" s="155"/>
      <c r="C16" s="155"/>
      <c r="D16" s="156"/>
      <c r="E16" s="156"/>
      <c r="F16" s="156"/>
      <c r="G16" s="126"/>
      <c r="H16" s="126"/>
    </row>
    <row r="17" spans="1:8" x14ac:dyDescent="0.25">
      <c r="A17" s="68" t="s">
        <v>422</v>
      </c>
      <c r="B17" s="155"/>
      <c r="C17" s="155"/>
      <c r="D17" s="156"/>
      <c r="E17" s="156"/>
      <c r="F17" s="156"/>
      <c r="G17" s="126"/>
      <c r="H17" s="126"/>
    </row>
    <row r="18" spans="1:8" ht="22.5" customHeight="1" x14ac:dyDescent="0.25">
      <c r="A18" s="240" t="s">
        <v>35</v>
      </c>
      <c r="B18" s="236">
        <f>SUM(B11:B17)</f>
        <v>0</v>
      </c>
      <c r="C18" s="236">
        <f>SUM(C11:C17)</f>
        <v>0</v>
      </c>
      <c r="D18" s="236">
        <f>SUM(D11:D17)</f>
        <v>0</v>
      </c>
      <c r="E18" s="236">
        <f>SUM(E11:E17)</f>
        <v>0</v>
      </c>
      <c r="F18" s="236">
        <f>SUM(F11:F17)</f>
        <v>0</v>
      </c>
      <c r="G18" s="126"/>
      <c r="H18" s="126"/>
    </row>
    <row r="19" spans="1:8" x14ac:dyDescent="0.25">
      <c r="A19" s="126"/>
      <c r="B19" s="126"/>
      <c r="C19" s="158"/>
      <c r="D19" s="158"/>
      <c r="E19" s="158"/>
      <c r="F19" s="158"/>
      <c r="G19" s="126"/>
      <c r="H19" s="126"/>
    </row>
    <row r="20" spans="1:8" x14ac:dyDescent="0.25">
      <c r="A20" s="398" t="s">
        <v>481</v>
      </c>
      <c r="B20" s="398"/>
      <c r="C20" s="398"/>
      <c r="D20" s="398"/>
      <c r="E20" s="398"/>
      <c r="F20" s="398"/>
      <c r="G20" s="126"/>
      <c r="H20" s="126"/>
    </row>
    <row r="22" spans="1:8" ht="23.25" customHeight="1" x14ac:dyDescent="0.25">
      <c r="A22" s="403" t="s">
        <v>423</v>
      </c>
      <c r="B22" s="403"/>
      <c r="C22" s="403"/>
      <c r="D22" s="403"/>
      <c r="E22" s="403"/>
      <c r="F22" s="403"/>
      <c r="G22" s="403"/>
    </row>
    <row r="23" spans="1:8" x14ac:dyDescent="0.25">
      <c r="A23" s="118"/>
    </row>
    <row r="24" spans="1:8" ht="3.75" customHeight="1" x14ac:dyDescent="0.25">
      <c r="A24" s="405" t="s">
        <v>424</v>
      </c>
      <c r="B24" s="405"/>
      <c r="C24" s="405"/>
      <c r="D24" s="405"/>
      <c r="E24" s="405"/>
      <c r="F24" s="405"/>
      <c r="G24" s="405"/>
      <c r="H24" s="405"/>
    </row>
    <row r="25" spans="1:8" ht="29.25" customHeight="1" x14ac:dyDescent="0.25">
      <c r="A25" s="405"/>
      <c r="B25" s="405"/>
      <c r="C25" s="405"/>
      <c r="D25" s="405"/>
      <c r="E25" s="405"/>
      <c r="F25" s="405"/>
      <c r="G25" s="405"/>
      <c r="H25" s="405"/>
    </row>
    <row r="26" spans="1:8" ht="15" customHeight="1" x14ac:dyDescent="0.25">
      <c r="A26" s="16"/>
    </row>
    <row r="27" spans="1:8" ht="18" customHeight="1" x14ac:dyDescent="0.25">
      <c r="H27" s="133" t="s">
        <v>378</v>
      </c>
    </row>
    <row r="28" spans="1:8" ht="25.5" customHeight="1" x14ac:dyDescent="0.25">
      <c r="A28" s="361" t="s">
        <v>414</v>
      </c>
      <c r="B28" s="191" t="s">
        <v>425</v>
      </c>
      <c r="C28" s="361" t="s">
        <v>426</v>
      </c>
      <c r="D28" s="402" t="s">
        <v>427</v>
      </c>
      <c r="E28" s="402"/>
      <c r="F28" s="402"/>
      <c r="G28" s="402"/>
      <c r="H28" s="361" t="s">
        <v>428</v>
      </c>
    </row>
    <row r="29" spans="1:8" x14ac:dyDescent="0.25">
      <c r="A29" s="361"/>
      <c r="B29" s="191" t="s">
        <v>6</v>
      </c>
      <c r="C29" s="361"/>
      <c r="D29" s="402"/>
      <c r="E29" s="402"/>
      <c r="F29" s="402"/>
      <c r="G29" s="402"/>
      <c r="H29" s="361"/>
    </row>
    <row r="30" spans="1:8" ht="38.25" x14ac:dyDescent="0.25">
      <c r="A30" s="361"/>
      <c r="B30" s="191" t="s">
        <v>429</v>
      </c>
      <c r="C30" s="361"/>
      <c r="D30" s="160" t="s">
        <v>6</v>
      </c>
      <c r="E30" s="160" t="s">
        <v>7</v>
      </c>
      <c r="F30" s="161" t="s">
        <v>8</v>
      </c>
      <c r="G30" s="161" t="s">
        <v>9</v>
      </c>
      <c r="H30" s="361"/>
    </row>
    <row r="31" spans="1:8" x14ac:dyDescent="0.25">
      <c r="A31" s="191">
        <v>1</v>
      </c>
      <c r="B31" s="191">
        <v>2</v>
      </c>
      <c r="C31" s="191">
        <v>3</v>
      </c>
      <c r="D31" s="160">
        <v>4</v>
      </c>
      <c r="E31" s="160">
        <v>5</v>
      </c>
      <c r="F31" s="161">
        <v>6</v>
      </c>
      <c r="G31" s="161">
        <v>7</v>
      </c>
      <c r="H31" s="241" t="s">
        <v>430</v>
      </c>
    </row>
    <row r="32" spans="1:8" x14ac:dyDescent="0.25">
      <c r="A32" s="242" t="s">
        <v>417</v>
      </c>
      <c r="B32" s="139"/>
      <c r="C32" s="162"/>
      <c r="D32" s="145"/>
      <c r="E32" s="145"/>
      <c r="F32" s="145"/>
      <c r="G32" s="145"/>
      <c r="H32" s="8">
        <f>B32-SUM(D32:G32)</f>
        <v>0</v>
      </c>
    </row>
    <row r="33" spans="1:10" x14ac:dyDescent="0.25">
      <c r="A33" s="243" t="s">
        <v>418</v>
      </c>
      <c r="B33" s="145"/>
      <c r="C33" s="162"/>
      <c r="D33" s="145"/>
      <c r="E33" s="145"/>
      <c r="F33" s="145"/>
      <c r="G33" s="145"/>
      <c r="H33" s="8">
        <f>B33-SUM(D33:G33)</f>
        <v>0</v>
      </c>
    </row>
    <row r="34" spans="1:10" ht="26.25" x14ac:dyDescent="0.25">
      <c r="A34" s="244" t="s">
        <v>485</v>
      </c>
      <c r="B34" s="145"/>
      <c r="C34" s="162"/>
      <c r="D34" s="145"/>
      <c r="E34" s="145"/>
      <c r="F34" s="145"/>
      <c r="G34" s="145"/>
      <c r="H34" s="8">
        <f>B34-SUM(D34:G34)</f>
        <v>0</v>
      </c>
    </row>
    <row r="35" spans="1:10" ht="26.25" x14ac:dyDescent="0.25">
      <c r="A35" s="245" t="s">
        <v>431</v>
      </c>
      <c r="B35" s="145"/>
      <c r="C35" s="162"/>
      <c r="D35" s="145"/>
      <c r="E35" s="145"/>
      <c r="F35" s="145"/>
      <c r="G35" s="145"/>
      <c r="H35" s="8">
        <f>B35-SUM(D35:G35)</f>
        <v>0</v>
      </c>
    </row>
    <row r="36" spans="1:10" x14ac:dyDescent="0.25">
      <c r="A36" s="246" t="s">
        <v>432</v>
      </c>
      <c r="B36" s="145"/>
      <c r="C36" s="162"/>
      <c r="D36" s="145"/>
      <c r="E36" s="145"/>
      <c r="F36" s="145"/>
      <c r="G36" s="145"/>
      <c r="H36" s="8">
        <f>B36-SUM(D36:G36)</f>
        <v>0</v>
      </c>
    </row>
    <row r="37" spans="1:10" x14ac:dyDescent="0.25">
      <c r="A37" s="247" t="s">
        <v>35</v>
      </c>
      <c r="B37" s="12">
        <f>SUM(B32:B36)</f>
        <v>0</v>
      </c>
      <c r="C37" s="248" t="s">
        <v>35</v>
      </c>
      <c r="D37" s="12">
        <f>SUM(D32:D36)</f>
        <v>0</v>
      </c>
      <c r="E37" s="12">
        <f>SUM(E32:E36)</f>
        <v>0</v>
      </c>
      <c r="F37" s="12">
        <f>SUM(F32:F36)</f>
        <v>0</v>
      </c>
      <c r="G37" s="12">
        <f>SUM(G32:G36)</f>
        <v>0</v>
      </c>
      <c r="H37" s="12">
        <f>SUM(H32:H36)</f>
        <v>0</v>
      </c>
      <c r="I37" s="126"/>
      <c r="J37" s="125"/>
    </row>
    <row r="38" spans="1:10" x14ac:dyDescent="0.25">
      <c r="D38" s="125"/>
      <c r="I38" s="125"/>
      <c r="J38" s="125"/>
    </row>
    <row r="39" spans="1:10" x14ac:dyDescent="0.25">
      <c r="I39" s="125"/>
      <c r="J39" s="125"/>
    </row>
    <row r="40" spans="1:10" x14ac:dyDescent="0.25">
      <c r="A40" s="398" t="s">
        <v>433</v>
      </c>
      <c r="B40" s="398"/>
      <c r="C40" s="398"/>
      <c r="D40" s="398"/>
      <c r="E40" s="398"/>
      <c r="F40" s="398"/>
      <c r="G40" s="398"/>
      <c r="H40" s="398"/>
      <c r="I40" s="126"/>
      <c r="J40" s="125"/>
    </row>
    <row r="41" spans="1:10" x14ac:dyDescent="0.25">
      <c r="A41" s="398" t="s">
        <v>434</v>
      </c>
      <c r="B41" s="398"/>
      <c r="C41" s="398"/>
      <c r="D41" s="398"/>
      <c r="E41" s="398"/>
      <c r="F41" s="398"/>
      <c r="G41" s="232"/>
      <c r="H41" s="232"/>
      <c r="I41" s="125"/>
      <c r="J41" s="125"/>
    </row>
    <row r="42" spans="1:10" x14ac:dyDescent="0.25">
      <c r="A42" s="398" t="s">
        <v>435</v>
      </c>
      <c r="B42" s="398"/>
      <c r="C42" s="398"/>
      <c r="D42" s="398"/>
      <c r="E42" s="398"/>
      <c r="F42" s="398"/>
      <c r="G42" s="394"/>
      <c r="H42" s="394"/>
      <c r="I42" s="125"/>
      <c r="J42" s="125"/>
    </row>
    <row r="43" spans="1:10" x14ac:dyDescent="0.25">
      <c r="A43" s="252"/>
      <c r="B43" s="252"/>
      <c r="C43" s="252"/>
      <c r="D43" s="253"/>
      <c r="E43" s="252"/>
      <c r="F43" s="252"/>
      <c r="G43" s="252"/>
      <c r="H43" s="252"/>
      <c r="I43" s="126"/>
      <c r="J43" s="125"/>
    </row>
    <row r="44" spans="1:10" x14ac:dyDescent="0.25">
      <c r="A44" s="398" t="s">
        <v>481</v>
      </c>
      <c r="B44" s="398"/>
      <c r="C44" s="398"/>
      <c r="D44" s="398"/>
      <c r="E44" s="398"/>
      <c r="F44" s="398"/>
      <c r="G44" s="254"/>
      <c r="H44" s="254"/>
      <c r="I44" s="126"/>
      <c r="J44" s="125"/>
    </row>
    <row r="45" spans="1:10" ht="15" customHeight="1" x14ac:dyDescent="0.25">
      <c r="A45" s="387" t="s">
        <v>486</v>
      </c>
      <c r="B45" s="387"/>
      <c r="C45" s="387"/>
      <c r="D45" s="387"/>
      <c r="E45" s="387"/>
      <c r="F45" s="387"/>
      <c r="G45" s="387"/>
      <c r="H45" s="387"/>
      <c r="I45" s="125"/>
      <c r="J45" s="125"/>
    </row>
    <row r="46" spans="1:10" x14ac:dyDescent="0.25">
      <c r="A46" s="387"/>
      <c r="B46" s="387"/>
      <c r="C46" s="387"/>
      <c r="D46" s="387"/>
      <c r="E46" s="387"/>
      <c r="F46" s="387"/>
      <c r="G46" s="387"/>
      <c r="H46" s="387"/>
    </row>
    <row r="47" spans="1:10" x14ac:dyDescent="0.25">
      <c r="A47" s="387"/>
      <c r="B47" s="387"/>
      <c r="C47" s="387"/>
      <c r="D47" s="387"/>
      <c r="E47" s="387"/>
      <c r="F47" s="387"/>
      <c r="G47" s="387"/>
      <c r="H47" s="387"/>
    </row>
    <row r="48" spans="1:10" ht="33.75" customHeight="1" x14ac:dyDescent="0.25">
      <c r="A48" s="395" t="s">
        <v>487</v>
      </c>
      <c r="B48" s="388"/>
      <c r="C48" s="388"/>
      <c r="D48" s="388"/>
      <c r="E48" s="388"/>
      <c r="F48" s="388"/>
      <c r="G48" s="388"/>
      <c r="H48" s="388"/>
    </row>
    <row r="49" spans="1:8" ht="22.5" customHeight="1" x14ac:dyDescent="0.25">
      <c r="A49" s="388"/>
      <c r="B49" s="388"/>
      <c r="C49" s="388"/>
      <c r="D49" s="388"/>
      <c r="E49" s="388"/>
      <c r="F49" s="388"/>
      <c r="G49" s="388"/>
      <c r="H49" s="388"/>
    </row>
  </sheetData>
  <mergeCells count="19">
    <mergeCell ref="A48:H49"/>
    <mergeCell ref="A40:F40"/>
    <mergeCell ref="G40:H40"/>
    <mergeCell ref="A41:F41"/>
    <mergeCell ref="A44:F44"/>
    <mergeCell ref="A45:H47"/>
    <mergeCell ref="A42:H42"/>
    <mergeCell ref="A1:H1"/>
    <mergeCell ref="A28:A30"/>
    <mergeCell ref="C28:C30"/>
    <mergeCell ref="D28:G29"/>
    <mergeCell ref="H28:H30"/>
    <mergeCell ref="A22:G22"/>
    <mergeCell ref="A3:H3"/>
    <mergeCell ref="A5:H6"/>
    <mergeCell ref="A9:A10"/>
    <mergeCell ref="B9:F9"/>
    <mergeCell ref="A20:F20"/>
    <mergeCell ref="A24:H25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opLeftCell="A58" zoomScale="80" zoomScaleNormal="80" workbookViewId="0">
      <selection activeCell="P65" sqref="P65"/>
    </sheetView>
  </sheetViews>
  <sheetFormatPr defaultRowHeight="15" x14ac:dyDescent="0.25"/>
  <cols>
    <col min="1" max="1" width="18.5703125" style="105" customWidth="1"/>
    <col min="2" max="2" width="18.140625" style="105" customWidth="1"/>
    <col min="3" max="4" width="16.140625" style="105" customWidth="1"/>
    <col min="5" max="5" width="21.42578125" style="105" customWidth="1"/>
    <col min="6" max="6" width="12.5703125" style="105" customWidth="1"/>
    <col min="7" max="7" width="15.5703125" style="105" customWidth="1"/>
    <col min="8" max="10" width="9.140625" style="105"/>
  </cols>
  <sheetData>
    <row r="1" spans="1:7" x14ac:dyDescent="0.25">
      <c r="A1" s="117" t="s">
        <v>393</v>
      </c>
    </row>
    <row r="3" spans="1:7" x14ac:dyDescent="0.25">
      <c r="A3" s="194" t="s">
        <v>436</v>
      </c>
      <c r="B3" s="131"/>
    </row>
    <row r="4" spans="1:7" x14ac:dyDescent="0.25">
      <c r="A4" s="194"/>
      <c r="B4" s="131"/>
    </row>
    <row r="5" spans="1:7" x14ac:dyDescent="0.25">
      <c r="A5" s="406" t="s">
        <v>437</v>
      </c>
      <c r="B5" s="407"/>
      <c r="C5" s="407"/>
      <c r="D5" s="407"/>
      <c r="E5" s="407"/>
      <c r="F5" s="407"/>
    </row>
    <row r="7" spans="1:7" ht="15" customHeight="1" x14ac:dyDescent="0.25">
      <c r="A7" s="368" t="s">
        <v>488</v>
      </c>
      <c r="B7" s="368"/>
      <c r="C7" s="368"/>
      <c r="D7" s="368"/>
      <c r="E7" s="368"/>
      <c r="F7" s="368"/>
      <c r="G7" s="368"/>
    </row>
    <row r="8" spans="1:7" x14ac:dyDescent="0.25">
      <c r="A8" s="368"/>
      <c r="B8" s="368"/>
      <c r="C8" s="368"/>
      <c r="D8" s="368"/>
      <c r="E8" s="368"/>
      <c r="F8" s="368"/>
      <c r="G8" s="368"/>
    </row>
    <row r="9" spans="1:7" x14ac:dyDescent="0.25">
      <c r="F9" s="133" t="s">
        <v>378</v>
      </c>
    </row>
    <row r="10" spans="1:7" ht="15" customHeight="1" x14ac:dyDescent="0.25">
      <c r="A10" s="361" t="s">
        <v>438</v>
      </c>
      <c r="B10" s="361" t="s">
        <v>439</v>
      </c>
      <c r="C10" s="361"/>
      <c r="D10" s="361" t="s">
        <v>440</v>
      </c>
      <c r="E10" s="361" t="s">
        <v>441</v>
      </c>
      <c r="F10" s="361" t="s">
        <v>442</v>
      </c>
      <c r="G10" s="361" t="s">
        <v>443</v>
      </c>
    </row>
    <row r="11" spans="1:7" ht="23.25" customHeight="1" x14ac:dyDescent="0.25">
      <c r="A11" s="361"/>
      <c r="B11" s="191" t="s">
        <v>5</v>
      </c>
      <c r="C11" s="191" t="s">
        <v>6</v>
      </c>
      <c r="D11" s="361"/>
      <c r="E11" s="361"/>
      <c r="F11" s="361"/>
      <c r="G11" s="361"/>
    </row>
    <row r="12" spans="1:7" x14ac:dyDescent="0.25">
      <c r="A12" s="164">
        <v>1</v>
      </c>
      <c r="B12" s="164">
        <v>2</v>
      </c>
      <c r="C12" s="164">
        <v>3</v>
      </c>
      <c r="D12" s="164">
        <v>4</v>
      </c>
      <c r="E12" s="164">
        <v>5</v>
      </c>
      <c r="F12" s="164">
        <v>6</v>
      </c>
      <c r="G12" s="164" t="s">
        <v>444</v>
      </c>
    </row>
    <row r="13" spans="1:7" x14ac:dyDescent="0.25">
      <c r="A13" s="255" t="s">
        <v>5</v>
      </c>
      <c r="B13" s="139"/>
      <c r="C13" s="165" t="s">
        <v>38</v>
      </c>
      <c r="D13" s="8">
        <f>B13</f>
        <v>0</v>
      </c>
      <c r="E13" s="145"/>
      <c r="F13" s="145"/>
      <c r="G13" s="8">
        <f>D13-F13</f>
        <v>0</v>
      </c>
    </row>
    <row r="14" spans="1:7" x14ac:dyDescent="0.25">
      <c r="A14" s="255" t="s">
        <v>6</v>
      </c>
      <c r="B14" s="165" t="s">
        <v>38</v>
      </c>
      <c r="C14" s="139"/>
      <c r="D14" s="8">
        <f>C14+G13</f>
        <v>0</v>
      </c>
      <c r="E14" s="145"/>
      <c r="F14" s="145"/>
      <c r="G14" s="8">
        <f>D14-F14</f>
        <v>0</v>
      </c>
    </row>
    <row r="15" spans="1:7" x14ac:dyDescent="0.25">
      <c r="A15" s="256" t="s">
        <v>7</v>
      </c>
      <c r="B15" s="165" t="s">
        <v>38</v>
      </c>
      <c r="C15" s="165" t="s">
        <v>38</v>
      </c>
      <c r="D15" s="8">
        <f>G14</f>
        <v>0</v>
      </c>
      <c r="E15" s="145"/>
      <c r="F15" s="145"/>
      <c r="G15" s="8">
        <f>D15-F15</f>
        <v>0</v>
      </c>
    </row>
    <row r="16" spans="1:7" x14ac:dyDescent="0.25">
      <c r="A16" s="256" t="s">
        <v>8</v>
      </c>
      <c r="B16" s="165" t="s">
        <v>38</v>
      </c>
      <c r="C16" s="165" t="s">
        <v>38</v>
      </c>
      <c r="D16" s="8">
        <f>G15</f>
        <v>0</v>
      </c>
      <c r="E16" s="145"/>
      <c r="F16" s="145"/>
      <c r="G16" s="8">
        <f>D16-F16</f>
        <v>0</v>
      </c>
    </row>
    <row r="17" spans="1:9" x14ac:dyDescent="0.25">
      <c r="A17" s="256" t="s">
        <v>9</v>
      </c>
      <c r="B17" s="165" t="s">
        <v>38</v>
      </c>
      <c r="C17" s="165" t="s">
        <v>38</v>
      </c>
      <c r="D17" s="8">
        <f>G16</f>
        <v>0</v>
      </c>
      <c r="E17" s="145"/>
      <c r="F17" s="145"/>
      <c r="G17" s="8">
        <f>D17-F17</f>
        <v>0</v>
      </c>
    </row>
    <row r="18" spans="1:9" ht="12.75" customHeight="1" x14ac:dyDescent="0.25">
      <c r="A18" s="166"/>
      <c r="B18" s="167"/>
      <c r="C18" s="167"/>
      <c r="D18" s="168"/>
      <c r="E18" s="169"/>
      <c r="F18" s="169"/>
      <c r="G18" s="168"/>
    </row>
    <row r="19" spans="1:9" ht="36.75" customHeight="1" x14ac:dyDescent="0.25">
      <c r="A19" s="387" t="s">
        <v>445</v>
      </c>
      <c r="B19" s="387"/>
      <c r="C19" s="387"/>
      <c r="D19" s="387"/>
      <c r="E19" s="387"/>
      <c r="F19" s="387"/>
      <c r="G19" s="387"/>
      <c r="H19" s="231"/>
    </row>
    <row r="20" spans="1:9" ht="15" customHeight="1" x14ac:dyDescent="0.25">
      <c r="A20" s="387" t="s">
        <v>446</v>
      </c>
      <c r="B20" s="387"/>
      <c r="C20" s="387"/>
      <c r="D20" s="387"/>
      <c r="E20" s="387"/>
      <c r="F20" s="387"/>
      <c r="G20" s="387"/>
      <c r="H20" s="231"/>
    </row>
    <row r="21" spans="1:9" ht="15" customHeight="1" x14ac:dyDescent="0.25">
      <c r="A21" s="387" t="s">
        <v>447</v>
      </c>
      <c r="B21" s="387"/>
      <c r="C21" s="387"/>
      <c r="D21" s="387"/>
      <c r="E21" s="387"/>
      <c r="F21" s="387"/>
      <c r="G21" s="387"/>
      <c r="H21" s="231"/>
    </row>
    <row r="22" spans="1:9" ht="9" customHeight="1" x14ac:dyDescent="0.25">
      <c r="A22" s="257"/>
      <c r="B22" s="258"/>
      <c r="C22" s="258"/>
      <c r="D22" s="259"/>
      <c r="E22" s="260"/>
      <c r="F22" s="260"/>
      <c r="G22" s="259"/>
      <c r="H22" s="231"/>
    </row>
    <row r="23" spans="1:9" ht="17.25" customHeight="1" x14ac:dyDescent="0.25">
      <c r="A23" s="387" t="s">
        <v>481</v>
      </c>
      <c r="B23" s="387"/>
      <c r="C23" s="387"/>
      <c r="D23" s="387"/>
      <c r="E23" s="387"/>
      <c r="F23" s="387"/>
      <c r="G23" s="387"/>
      <c r="H23" s="231"/>
    </row>
    <row r="24" spans="1:9" ht="20.25" customHeight="1" x14ac:dyDescent="0.25">
      <c r="A24" s="408" t="s">
        <v>489</v>
      </c>
      <c r="B24" s="408"/>
      <c r="C24" s="408"/>
      <c r="D24" s="408"/>
      <c r="E24" s="408"/>
      <c r="F24" s="408"/>
      <c r="G24" s="408"/>
      <c r="H24" s="394"/>
      <c r="I24" s="16"/>
    </row>
    <row r="25" spans="1:9" ht="20.25" customHeight="1" x14ac:dyDescent="0.25">
      <c r="A25" s="408"/>
      <c r="B25" s="408"/>
      <c r="C25" s="408"/>
      <c r="D25" s="408"/>
      <c r="E25" s="408"/>
      <c r="F25" s="408"/>
      <c r="G25" s="408"/>
      <c r="H25" s="394"/>
      <c r="I25" s="16"/>
    </row>
    <row r="26" spans="1:9" ht="12" customHeight="1" x14ac:dyDescent="0.25">
      <c r="A26" s="408"/>
      <c r="B26" s="408"/>
      <c r="C26" s="408"/>
      <c r="D26" s="408"/>
      <c r="E26" s="408"/>
      <c r="F26" s="408"/>
      <c r="G26" s="408"/>
      <c r="H26" s="261"/>
      <c r="I26" s="16"/>
    </row>
    <row r="27" spans="1:9" ht="8.25" customHeight="1" x14ac:dyDescent="0.25">
      <c r="A27" s="408"/>
      <c r="B27" s="408"/>
      <c r="C27" s="408"/>
      <c r="D27" s="408"/>
      <c r="E27" s="408"/>
      <c r="F27" s="408"/>
      <c r="G27" s="408"/>
      <c r="H27" s="261"/>
      <c r="I27" s="16"/>
    </row>
    <row r="28" spans="1:9" ht="19.5" customHeight="1" x14ac:dyDescent="0.25">
      <c r="A28" s="410" t="s">
        <v>490</v>
      </c>
      <c r="B28" s="411"/>
      <c r="C28" s="411"/>
      <c r="D28" s="411"/>
      <c r="E28" s="411"/>
      <c r="F28" s="411"/>
      <c r="G28" s="411"/>
      <c r="H28" s="394"/>
      <c r="I28" s="16"/>
    </row>
    <row r="29" spans="1:9" ht="11.25" customHeight="1" x14ac:dyDescent="0.25">
      <c r="A29" s="262"/>
      <c r="B29" s="263"/>
      <c r="C29" s="263"/>
      <c r="D29" s="263"/>
      <c r="E29" s="263"/>
      <c r="F29" s="263"/>
      <c r="G29" s="263"/>
      <c r="H29" s="261"/>
      <c r="I29" s="16"/>
    </row>
    <row r="30" spans="1:9" ht="15" customHeight="1" x14ac:dyDescent="0.25">
      <c r="A30" s="396" t="s">
        <v>372</v>
      </c>
      <c r="B30" s="396"/>
      <c r="C30" s="396"/>
      <c r="D30" s="396"/>
      <c r="E30" s="396"/>
      <c r="F30" s="396"/>
      <c r="G30" s="396"/>
      <c r="H30" s="396"/>
      <c r="I30" s="129"/>
    </row>
    <row r="31" spans="1:9" x14ac:dyDescent="0.25">
      <c r="A31" s="396"/>
      <c r="B31" s="396"/>
      <c r="C31" s="396"/>
      <c r="D31" s="396"/>
      <c r="E31" s="396"/>
      <c r="F31" s="396"/>
      <c r="G31" s="396"/>
      <c r="H31" s="396"/>
      <c r="I31" s="129"/>
    </row>
    <row r="32" spans="1:9" ht="21.75" customHeight="1" x14ac:dyDescent="0.25">
      <c r="A32" s="396"/>
      <c r="B32" s="396"/>
      <c r="C32" s="396"/>
      <c r="D32" s="396"/>
      <c r="E32" s="396"/>
      <c r="F32" s="396"/>
      <c r="G32" s="396"/>
      <c r="H32" s="396"/>
      <c r="I32" s="129"/>
    </row>
    <row r="33" spans="1:8" x14ac:dyDescent="0.25">
      <c r="A33" s="118"/>
    </row>
    <row r="34" spans="1:8" x14ac:dyDescent="0.25">
      <c r="A34" s="194" t="s">
        <v>448</v>
      </c>
      <c r="B34" s="131"/>
    </row>
    <row r="35" spans="1:8" x14ac:dyDescent="0.25">
      <c r="A35" s="194"/>
      <c r="B35" s="131"/>
    </row>
    <row r="36" spans="1:8" ht="28.5" customHeight="1" x14ac:dyDescent="0.25">
      <c r="A36" s="409" t="s">
        <v>449</v>
      </c>
      <c r="B36" s="409"/>
      <c r="C36" s="409"/>
      <c r="D36" s="409"/>
      <c r="E36" s="409"/>
      <c r="F36" s="409"/>
      <c r="G36" s="409"/>
      <c r="H36" s="170"/>
    </row>
    <row r="37" spans="1:8" x14ac:dyDescent="0.25">
      <c r="A37" s="118"/>
      <c r="B37" s="131"/>
    </row>
    <row r="38" spans="1:8" x14ac:dyDescent="0.25">
      <c r="A38" s="131"/>
      <c r="B38" s="131"/>
      <c r="E38" s="133" t="s">
        <v>378</v>
      </c>
    </row>
    <row r="39" spans="1:8" ht="51" x14ac:dyDescent="0.25">
      <c r="A39" s="171" t="s">
        <v>438</v>
      </c>
      <c r="B39" s="171" t="s">
        <v>450</v>
      </c>
      <c r="C39" s="171" t="s">
        <v>441</v>
      </c>
      <c r="D39" s="171" t="s">
        <v>451</v>
      </c>
      <c r="E39" s="171" t="s">
        <v>452</v>
      </c>
    </row>
    <row r="40" spans="1:8" x14ac:dyDescent="0.25">
      <c r="A40" s="164">
        <v>1</v>
      </c>
      <c r="B40" s="164">
        <v>2</v>
      </c>
      <c r="C40" s="164">
        <v>3</v>
      </c>
      <c r="D40" s="164">
        <v>4</v>
      </c>
      <c r="E40" s="164" t="s">
        <v>453</v>
      </c>
    </row>
    <row r="41" spans="1:8" x14ac:dyDescent="0.25">
      <c r="A41" s="255" t="s">
        <v>5</v>
      </c>
      <c r="B41" s="139"/>
      <c r="C41" s="172"/>
      <c r="D41" s="145"/>
      <c r="E41" s="8">
        <f>B41-D41</f>
        <v>0</v>
      </c>
    </row>
    <row r="42" spans="1:8" x14ac:dyDescent="0.25">
      <c r="A42" s="255" t="s">
        <v>6</v>
      </c>
      <c r="B42" s="173">
        <f>E41</f>
        <v>0</v>
      </c>
      <c r="C42" s="172"/>
      <c r="D42" s="145"/>
      <c r="E42" s="8">
        <f>B42-D42</f>
        <v>0</v>
      </c>
    </row>
    <row r="43" spans="1:8" x14ac:dyDescent="0.25">
      <c r="A43" s="256" t="s">
        <v>7</v>
      </c>
      <c r="B43" s="173">
        <f>E42</f>
        <v>0</v>
      </c>
      <c r="C43" s="172"/>
      <c r="D43" s="145"/>
      <c r="E43" s="8">
        <f>B43-D43</f>
        <v>0</v>
      </c>
    </row>
    <row r="44" spans="1:8" x14ac:dyDescent="0.25">
      <c r="A44" s="256" t="s">
        <v>8</v>
      </c>
      <c r="B44" s="173">
        <f>E43</f>
        <v>0</v>
      </c>
      <c r="C44" s="172"/>
      <c r="D44" s="145"/>
      <c r="E44" s="8">
        <f>B44-D44</f>
        <v>0</v>
      </c>
    </row>
    <row r="45" spans="1:8" x14ac:dyDescent="0.25">
      <c r="A45" s="256" t="s">
        <v>9</v>
      </c>
      <c r="B45" s="173">
        <f>E44</f>
        <v>0</v>
      </c>
      <c r="C45" s="172"/>
      <c r="D45" s="145"/>
      <c r="E45" s="8">
        <f>B45-D45</f>
        <v>0</v>
      </c>
    </row>
    <row r="47" spans="1:8" ht="15" customHeight="1" x14ac:dyDescent="0.25">
      <c r="A47" s="408" t="s">
        <v>454</v>
      </c>
      <c r="B47" s="408"/>
      <c r="C47" s="408"/>
      <c r="D47" s="408"/>
      <c r="E47" s="408"/>
      <c r="F47" s="408"/>
      <c r="G47" s="408"/>
      <c r="H47" s="394"/>
    </row>
    <row r="48" spans="1:8" x14ac:dyDescent="0.25">
      <c r="A48" s="408"/>
      <c r="B48" s="408"/>
      <c r="C48" s="408"/>
      <c r="D48" s="408"/>
      <c r="E48" s="408"/>
      <c r="F48" s="408"/>
      <c r="G48" s="408"/>
      <c r="H48" s="394"/>
    </row>
    <row r="49" spans="1:9" ht="15" customHeight="1" x14ac:dyDescent="0.25">
      <c r="A49" s="387" t="s">
        <v>455</v>
      </c>
      <c r="B49" s="387"/>
      <c r="C49" s="387"/>
      <c r="D49" s="387"/>
      <c r="E49" s="387"/>
      <c r="F49" s="387"/>
      <c r="G49" s="387"/>
      <c r="H49" s="231"/>
    </row>
    <row r="50" spans="1:9" ht="15" customHeight="1" x14ac:dyDescent="0.25">
      <c r="A50" s="387" t="s">
        <v>456</v>
      </c>
      <c r="B50" s="387"/>
      <c r="C50" s="387"/>
      <c r="D50" s="387"/>
      <c r="E50" s="387"/>
      <c r="F50" s="387"/>
      <c r="G50" s="387"/>
      <c r="H50" s="231"/>
    </row>
    <row r="51" spans="1:9" x14ac:dyDescent="0.25">
      <c r="A51" s="264"/>
      <c r="B51" s="264"/>
      <c r="C51" s="264"/>
      <c r="D51" s="264"/>
      <c r="E51" s="264"/>
      <c r="F51" s="264"/>
      <c r="G51" s="264"/>
      <c r="H51" s="231"/>
    </row>
    <row r="52" spans="1:9" x14ac:dyDescent="0.25">
      <c r="A52" s="398" t="s">
        <v>481</v>
      </c>
      <c r="B52" s="398"/>
      <c r="C52" s="398"/>
      <c r="D52" s="398"/>
      <c r="E52" s="398"/>
      <c r="F52" s="398"/>
      <c r="G52" s="231"/>
      <c r="H52" s="231"/>
    </row>
    <row r="53" spans="1:9" ht="15" customHeight="1" x14ac:dyDescent="0.25">
      <c r="A53" s="411" t="s">
        <v>491</v>
      </c>
      <c r="B53" s="411"/>
      <c r="C53" s="411"/>
      <c r="D53" s="411"/>
      <c r="E53" s="411"/>
      <c r="F53" s="411"/>
      <c r="G53" s="411"/>
      <c r="H53" s="394"/>
    </row>
    <row r="54" spans="1:9" ht="18.75" customHeight="1" x14ac:dyDescent="0.25">
      <c r="A54" s="411"/>
      <c r="B54" s="411"/>
      <c r="C54" s="411"/>
      <c r="D54" s="411"/>
      <c r="E54" s="411"/>
      <c r="F54" s="411"/>
      <c r="G54" s="411"/>
      <c r="H54" s="394"/>
    </row>
    <row r="55" spans="1:9" x14ac:dyDescent="0.25">
      <c r="A55" s="231"/>
      <c r="B55" s="231"/>
      <c r="C55" s="231"/>
      <c r="D55" s="231"/>
      <c r="E55" s="231"/>
      <c r="F55" s="231"/>
      <c r="G55" s="231"/>
      <c r="H55" s="231"/>
    </row>
    <row r="56" spans="1:9" ht="15" customHeight="1" x14ac:dyDescent="0.25">
      <c r="A56" s="396" t="s">
        <v>372</v>
      </c>
      <c r="B56" s="396"/>
      <c r="C56" s="396"/>
      <c r="D56" s="396"/>
      <c r="E56" s="396"/>
      <c r="F56" s="396"/>
      <c r="G56" s="396"/>
      <c r="H56" s="396"/>
      <c r="I56" s="129"/>
    </row>
    <row r="57" spans="1:9" x14ac:dyDescent="0.25">
      <c r="A57" s="396"/>
      <c r="B57" s="396"/>
      <c r="C57" s="396"/>
      <c r="D57" s="396"/>
      <c r="E57" s="396"/>
      <c r="F57" s="396"/>
      <c r="G57" s="396"/>
      <c r="H57" s="396"/>
      <c r="I57" s="129"/>
    </row>
    <row r="58" spans="1:9" ht="27.75" customHeight="1" x14ac:dyDescent="0.25">
      <c r="A58" s="396"/>
      <c r="B58" s="396"/>
      <c r="C58" s="396"/>
      <c r="D58" s="396"/>
      <c r="E58" s="396"/>
      <c r="F58" s="396"/>
      <c r="G58" s="396"/>
      <c r="H58" s="396"/>
      <c r="I58" s="129"/>
    </row>
    <row r="60" spans="1:9" x14ac:dyDescent="0.25">
      <c r="A60" s="194" t="s">
        <v>457</v>
      </c>
    </row>
    <row r="61" spans="1:9" x14ac:dyDescent="0.25">
      <c r="A61" s="18"/>
      <c r="B61" s="18"/>
      <c r="C61" s="18"/>
      <c r="D61" s="18"/>
      <c r="E61" s="18"/>
      <c r="F61" s="18"/>
    </row>
    <row r="62" spans="1:9" x14ac:dyDescent="0.25">
      <c r="A62" s="265" t="s">
        <v>458</v>
      </c>
      <c r="B62" s="18"/>
      <c r="C62" s="18"/>
      <c r="D62" s="18"/>
      <c r="E62" s="18"/>
      <c r="F62" s="18"/>
    </row>
    <row r="63" spans="1:9" x14ac:dyDescent="0.25">
      <c r="B63" s="18"/>
      <c r="C63" s="18"/>
      <c r="D63" s="18"/>
      <c r="E63" s="18"/>
      <c r="F63" s="18"/>
    </row>
    <row r="64" spans="1:9" ht="15" customHeight="1" x14ac:dyDescent="0.25">
      <c r="A64" s="405" t="s">
        <v>492</v>
      </c>
      <c r="B64" s="405"/>
      <c r="C64" s="405"/>
      <c r="D64" s="405"/>
      <c r="E64" s="405"/>
      <c r="F64" s="405"/>
      <c r="G64" s="174"/>
    </row>
    <row r="65" spans="1:10" x14ac:dyDescent="0.25">
      <c r="A65" s="130"/>
      <c r="B65" s="130"/>
      <c r="C65" s="130"/>
      <c r="D65" s="130"/>
      <c r="E65" s="130"/>
      <c r="F65" s="130"/>
      <c r="G65" s="130"/>
      <c r="H65" s="130"/>
      <c r="I65" s="130"/>
      <c r="J65" s="130"/>
    </row>
    <row r="66" spans="1:10" x14ac:dyDescent="0.25">
      <c r="A66" s="159"/>
      <c r="B66" s="159" t="s">
        <v>5</v>
      </c>
      <c r="C66" s="159" t="s">
        <v>6</v>
      </c>
      <c r="D66" s="159" t="s">
        <v>7</v>
      </c>
      <c r="E66" s="159" t="s">
        <v>8</v>
      </c>
      <c r="F66" s="159" t="s">
        <v>9</v>
      </c>
    </row>
    <row r="67" spans="1:10" x14ac:dyDescent="0.25">
      <c r="A67" s="175"/>
      <c r="B67" s="122"/>
      <c r="C67" s="122"/>
      <c r="D67" s="122"/>
      <c r="E67" s="122"/>
      <c r="F67" s="122"/>
    </row>
    <row r="68" spans="1:10" ht="38.25" x14ac:dyDescent="0.25">
      <c r="A68" s="159" t="s">
        <v>459</v>
      </c>
      <c r="B68" s="176">
        <f>B67</f>
        <v>0</v>
      </c>
      <c r="C68" s="176">
        <f>C67</f>
        <v>0</v>
      </c>
      <c r="D68" s="176">
        <f>D67</f>
        <v>0</v>
      </c>
      <c r="E68" s="176">
        <f>E67</f>
        <v>0</v>
      </c>
      <c r="F68" s="176">
        <f>F67</f>
        <v>0</v>
      </c>
    </row>
    <row r="69" spans="1:10" ht="27" customHeight="1" x14ac:dyDescent="0.25">
      <c r="A69" s="177"/>
      <c r="B69" s="178"/>
      <c r="C69" s="178"/>
    </row>
    <row r="70" spans="1:10" x14ac:dyDescent="0.25">
      <c r="A70" s="398" t="s">
        <v>481</v>
      </c>
      <c r="B70" s="398"/>
      <c r="C70" s="398"/>
      <c r="D70" s="398"/>
      <c r="E70" s="398"/>
      <c r="F70" s="398"/>
      <c r="G70" s="231"/>
      <c r="H70" s="231"/>
    </row>
    <row r="71" spans="1:10" x14ac:dyDescent="0.25">
      <c r="A71" s="266"/>
      <c r="B71" s="230"/>
      <c r="C71" s="230"/>
      <c r="D71" s="231"/>
      <c r="E71" s="231"/>
      <c r="F71" s="231"/>
      <c r="G71" s="231"/>
      <c r="H71" s="231"/>
    </row>
    <row r="72" spans="1:10" ht="15" customHeight="1" x14ac:dyDescent="0.25">
      <c r="A72" s="396" t="s">
        <v>493</v>
      </c>
      <c r="B72" s="396"/>
      <c r="C72" s="396"/>
      <c r="D72" s="396"/>
      <c r="E72" s="396"/>
      <c r="F72" s="396"/>
      <c r="G72" s="396"/>
      <c r="H72" s="396"/>
      <c r="I72" s="129"/>
    </row>
    <row r="73" spans="1:10" x14ac:dyDescent="0.25">
      <c r="A73" s="396"/>
      <c r="B73" s="396"/>
      <c r="C73" s="396"/>
      <c r="D73" s="396"/>
      <c r="E73" s="396"/>
      <c r="F73" s="396"/>
      <c r="G73" s="396"/>
      <c r="H73" s="396"/>
      <c r="I73" s="129"/>
    </row>
    <row r="74" spans="1:10" ht="24.75" customHeight="1" x14ac:dyDescent="0.25">
      <c r="A74" s="396"/>
      <c r="B74" s="396"/>
      <c r="C74" s="396"/>
      <c r="D74" s="396"/>
      <c r="E74" s="396"/>
      <c r="F74" s="396"/>
      <c r="G74" s="396"/>
      <c r="H74" s="396"/>
      <c r="I74" s="129"/>
    </row>
  </sheetData>
  <mergeCells count="26">
    <mergeCell ref="A28:H28"/>
    <mergeCell ref="A53:H54"/>
    <mergeCell ref="A47:H48"/>
    <mergeCell ref="A72:H74"/>
    <mergeCell ref="A36:G36"/>
    <mergeCell ref="A49:G49"/>
    <mergeCell ref="A50:G50"/>
    <mergeCell ref="A30:H32"/>
    <mergeCell ref="A52:F52"/>
    <mergeCell ref="A64:F64"/>
    <mergeCell ref="A70:F70"/>
    <mergeCell ref="A56:H58"/>
    <mergeCell ref="A5:F5"/>
    <mergeCell ref="A26:G27"/>
    <mergeCell ref="A7:G8"/>
    <mergeCell ref="A10:A11"/>
    <mergeCell ref="B10:C10"/>
    <mergeCell ref="D10:D11"/>
    <mergeCell ref="E10:E11"/>
    <mergeCell ref="F10:F11"/>
    <mergeCell ref="G10:G11"/>
    <mergeCell ref="A19:G19"/>
    <mergeCell ref="A20:G20"/>
    <mergeCell ref="A21:G21"/>
    <mergeCell ref="A23:G23"/>
    <mergeCell ref="A24:H25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="80" zoomScaleNormal="80" workbookViewId="0">
      <selection activeCell="J75" sqref="J75"/>
    </sheetView>
  </sheetViews>
  <sheetFormatPr defaultRowHeight="15" x14ac:dyDescent="0.25"/>
  <cols>
    <col min="1" max="1" width="51.5703125" style="3" customWidth="1"/>
    <col min="2" max="2" width="12.5703125" style="3" customWidth="1"/>
    <col min="3" max="3" width="11.5703125" style="3" customWidth="1"/>
    <col min="4" max="4" width="12.42578125" style="3" customWidth="1"/>
    <col min="5" max="5" width="12" style="3" customWidth="1"/>
    <col min="6" max="6" width="11.5703125" style="3" customWidth="1"/>
    <col min="7" max="7" width="14" style="3" customWidth="1"/>
    <col min="8" max="10" width="9.140625" style="3"/>
  </cols>
  <sheetData>
    <row r="1" spans="1:10" ht="18.75" x14ac:dyDescent="0.3">
      <c r="A1" s="1" t="s">
        <v>0</v>
      </c>
      <c r="B1" s="2"/>
      <c r="C1" s="2"/>
      <c r="D1" s="2"/>
    </row>
    <row r="2" spans="1:10" s="180" customFormat="1" ht="12.75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s="180" customFormat="1" ht="12.75" x14ac:dyDescent="0.2">
      <c r="A3" s="268" t="s">
        <v>1</v>
      </c>
      <c r="B3" s="267"/>
      <c r="C3" s="268"/>
      <c r="D3" s="268"/>
      <c r="E3" s="268"/>
      <c r="F3" s="268"/>
      <c r="G3" s="179"/>
      <c r="H3" s="179"/>
      <c r="I3" s="179"/>
      <c r="J3" s="179"/>
    </row>
    <row r="4" spans="1:10" s="180" customFormat="1" ht="12.75" x14ac:dyDescent="0.2">
      <c r="A4" s="4"/>
      <c r="B4" s="267"/>
      <c r="C4" s="267"/>
      <c r="D4" s="267"/>
      <c r="E4" s="267"/>
      <c r="F4" s="267"/>
      <c r="G4" s="179"/>
      <c r="H4" s="179"/>
      <c r="I4" s="179"/>
      <c r="J4" s="179"/>
    </row>
    <row r="5" spans="1:10" s="180" customFormat="1" ht="12.75" x14ac:dyDescent="0.2">
      <c r="A5" s="5" t="s">
        <v>2</v>
      </c>
      <c r="B5" s="267"/>
      <c r="C5" s="267"/>
      <c r="D5" s="267"/>
      <c r="E5" s="267"/>
      <c r="F5" s="267"/>
      <c r="G5" s="179"/>
      <c r="H5" s="179"/>
      <c r="I5" s="179"/>
      <c r="J5" s="179"/>
    </row>
    <row r="6" spans="1:10" s="180" customFormat="1" ht="12.75" x14ac:dyDescent="0.2">
      <c r="A6" s="267"/>
      <c r="B6" s="267"/>
      <c r="C6" s="267"/>
      <c r="D6" s="267"/>
      <c r="E6" s="267"/>
      <c r="F6" s="269"/>
      <c r="G6" s="6" t="s">
        <v>3</v>
      </c>
      <c r="H6" s="179"/>
      <c r="I6" s="179"/>
      <c r="J6" s="179"/>
    </row>
    <row r="7" spans="1:10" s="180" customFormat="1" ht="38.25" x14ac:dyDescent="0.2">
      <c r="A7" s="290" t="s">
        <v>4</v>
      </c>
      <c r="B7" s="291" t="s">
        <v>462</v>
      </c>
      <c r="C7" s="290" t="s">
        <v>5</v>
      </c>
      <c r="D7" s="290" t="s">
        <v>6</v>
      </c>
      <c r="E7" s="290" t="s">
        <v>7</v>
      </c>
      <c r="F7" s="292" t="s">
        <v>8</v>
      </c>
      <c r="G7" s="292" t="s">
        <v>9</v>
      </c>
      <c r="H7" s="179"/>
      <c r="I7" s="179"/>
      <c r="J7" s="179"/>
    </row>
    <row r="8" spans="1:10" s="180" customFormat="1" ht="12.75" x14ac:dyDescent="0.2">
      <c r="A8" s="293">
        <v>1</v>
      </c>
      <c r="B8" s="291">
        <v>2</v>
      </c>
      <c r="C8" s="290">
        <v>3</v>
      </c>
      <c r="D8" s="290">
        <v>4</v>
      </c>
      <c r="E8" s="290">
        <v>5</v>
      </c>
      <c r="F8" s="292">
        <v>6</v>
      </c>
      <c r="G8" s="292">
        <v>7</v>
      </c>
      <c r="H8" s="179"/>
      <c r="I8" s="179"/>
      <c r="J8" s="179"/>
    </row>
    <row r="9" spans="1:10" s="180" customFormat="1" ht="12.75" x14ac:dyDescent="0.2">
      <c r="A9" s="294" t="s">
        <v>10</v>
      </c>
      <c r="B9" s="295"/>
      <c r="C9" s="295"/>
      <c r="D9" s="295"/>
      <c r="E9" s="295"/>
      <c r="F9" s="295"/>
      <c r="G9" s="296"/>
      <c r="H9" s="179"/>
      <c r="I9" s="179"/>
      <c r="J9" s="179"/>
    </row>
    <row r="10" spans="1:10" s="180" customFormat="1" ht="12.75" x14ac:dyDescent="0.2">
      <c r="A10" s="297" t="s">
        <v>11</v>
      </c>
      <c r="B10" s="270">
        <f>'Счетоводни отчети 2017-2019'!J69+'Счетоводни отчети 2017-2019'!J73</f>
        <v>0</v>
      </c>
      <c r="C10" s="270">
        <f>'Прогнозни приходи'!H17+'Прогнозни приходи'!I17</f>
        <v>0</v>
      </c>
      <c r="D10" s="270">
        <f>'Прогнозни приходи'!H27+'Прогнозни приходи'!I27</f>
        <v>0</v>
      </c>
      <c r="E10" s="270">
        <f>'Прогнозни приходи'!H37+'Прогнозни приходи'!I37</f>
        <v>0</v>
      </c>
      <c r="F10" s="270">
        <f>'Прогнозни приходи'!H47+'Прогнозни приходи'!I47</f>
        <v>0</v>
      </c>
      <c r="G10" s="182">
        <f>'Прогнозни приходи'!H57+'Прогнозни приходи'!I57</f>
        <v>0</v>
      </c>
      <c r="H10" s="179"/>
      <c r="I10" s="179"/>
      <c r="J10" s="179"/>
    </row>
    <row r="11" spans="1:10" s="180" customFormat="1" ht="12.75" x14ac:dyDescent="0.2">
      <c r="A11" s="298" t="s">
        <v>12</v>
      </c>
      <c r="B11" s="270">
        <f>'Счетоводни отчети 2017-2019'!E103</f>
        <v>0</v>
      </c>
      <c r="C11" s="270">
        <f>'Прогнозни приходи'!I17</f>
        <v>0</v>
      </c>
      <c r="D11" s="270">
        <f>'Прогнозни приходи'!I27</f>
        <v>0</v>
      </c>
      <c r="E11" s="270">
        <f>'Прогнозни приходи'!I37</f>
        <v>0</v>
      </c>
      <c r="F11" s="270">
        <f>'Прогнозни приходи'!I47</f>
        <v>0</v>
      </c>
      <c r="G11" s="182">
        <f>'Прогнозни приходи'!I57</f>
        <v>0</v>
      </c>
      <c r="H11" s="179"/>
      <c r="I11" s="179"/>
      <c r="J11" s="179"/>
    </row>
    <row r="12" spans="1:10" s="180" customFormat="1" ht="12.75" x14ac:dyDescent="0.2">
      <c r="A12" s="299" t="s">
        <v>13</v>
      </c>
      <c r="B12" s="300">
        <f>'Счетоводни отчети 2017-2019'!J76</f>
        <v>0</v>
      </c>
      <c r="C12" s="300">
        <v>0</v>
      </c>
      <c r="D12" s="300">
        <f>D19*'Прогнозни приходи'!$H$79</f>
        <v>0</v>
      </c>
      <c r="E12" s="300">
        <f>E19*'Прогнозни приходи'!$H$79</f>
        <v>0</v>
      </c>
      <c r="F12" s="300">
        <f>F19*'Прогнозни приходи'!$H$79</f>
        <v>0</v>
      </c>
      <c r="G12" s="301">
        <f>G19*'Прогнозни приходи'!$H$79</f>
        <v>0</v>
      </c>
      <c r="H12" s="179"/>
      <c r="I12" s="9"/>
      <c r="J12" s="179"/>
    </row>
    <row r="13" spans="1:10" s="180" customFormat="1" ht="12.75" x14ac:dyDescent="0.2">
      <c r="A13" s="302" t="s">
        <v>14</v>
      </c>
      <c r="B13" s="270">
        <f>'Счетоводни отчети 2017-2019'!J87-'Счетоводни отчети 2017-2019'!J69-'Счетоводни отчети 2017-2019'!J76</f>
        <v>0</v>
      </c>
      <c r="C13" s="270">
        <f>'Прогнозни приходи'!B99/1000</f>
        <v>0</v>
      </c>
      <c r="D13" s="270">
        <f>'Прогнозни приходи'!C99/1000</f>
        <v>0</v>
      </c>
      <c r="E13" s="270">
        <f>'Прогнозни приходи'!D99/1000</f>
        <v>0</v>
      </c>
      <c r="F13" s="270">
        <f>'Прогнозни приходи'!E99/1000</f>
        <v>0</v>
      </c>
      <c r="G13" s="182">
        <f>'Прогнозни приходи'!F99/1000</f>
        <v>0</v>
      </c>
      <c r="H13" s="179"/>
      <c r="I13" s="179"/>
      <c r="J13" s="179"/>
    </row>
    <row r="14" spans="1:10" s="180" customFormat="1" ht="12.75" x14ac:dyDescent="0.2">
      <c r="A14" s="294" t="s">
        <v>15</v>
      </c>
      <c r="B14" s="7">
        <f t="shared" ref="B14:G14" si="0">B10+B12+B13</f>
        <v>0</v>
      </c>
      <c r="C14" s="7">
        <f t="shared" si="0"/>
        <v>0</v>
      </c>
      <c r="D14" s="7">
        <f t="shared" si="0"/>
        <v>0</v>
      </c>
      <c r="E14" s="7">
        <f t="shared" si="0"/>
        <v>0</v>
      </c>
      <c r="F14" s="7">
        <f t="shared" si="0"/>
        <v>0</v>
      </c>
      <c r="G14" s="7">
        <f t="shared" si="0"/>
        <v>0</v>
      </c>
      <c r="H14" s="179"/>
      <c r="I14" s="179"/>
      <c r="J14" s="179"/>
    </row>
    <row r="15" spans="1:10" s="180" customFormat="1" ht="12.75" x14ac:dyDescent="0.2">
      <c r="A15" s="294" t="s">
        <v>16</v>
      </c>
      <c r="B15" s="295"/>
      <c r="C15" s="295"/>
      <c r="D15" s="295"/>
      <c r="E15" s="295"/>
      <c r="F15" s="295"/>
      <c r="G15" s="296"/>
      <c r="H15" s="179"/>
      <c r="I15" s="179"/>
      <c r="J15" s="179"/>
    </row>
    <row r="16" spans="1:10" s="180" customFormat="1" ht="12.75" x14ac:dyDescent="0.2">
      <c r="A16" s="303" t="s">
        <v>17</v>
      </c>
      <c r="B16" s="270">
        <f>'Счетоводни отчети 2017-2019'!E70+'Счетоводни отчети 2017-2019'!E69</f>
        <v>0</v>
      </c>
      <c r="C16" s="270">
        <f>'Прогнозни разходи без АФ'!B13/1000</f>
        <v>0</v>
      </c>
      <c r="D16" s="270">
        <f>'Прогнозни разходи без АФ'!C14/1000</f>
        <v>0</v>
      </c>
      <c r="E16" s="270">
        <f>'Прогнозни разходи без АФ'!D14/1000</f>
        <v>0</v>
      </c>
      <c r="F16" s="270">
        <f>'Прогнозни разходи без АФ'!E14/1000</f>
        <v>0</v>
      </c>
      <c r="G16" s="182">
        <f>'Прогнозни разходи без АФ'!F14/1000</f>
        <v>0</v>
      </c>
      <c r="H16" s="179"/>
      <c r="I16" s="181"/>
      <c r="J16" s="181"/>
    </row>
    <row r="17" spans="1:10" s="180" customFormat="1" ht="12.75" x14ac:dyDescent="0.2">
      <c r="A17" s="302" t="s">
        <v>18</v>
      </c>
      <c r="B17" s="270">
        <f>'Счетоводни отчети 2017-2019'!E73</f>
        <v>0</v>
      </c>
      <c r="C17" s="270">
        <f>'Прогнозни разходи без АФ'!E49/1000</f>
        <v>0</v>
      </c>
      <c r="D17" s="270">
        <f>'Прогнозни разходи без АФ'!E52/1000</f>
        <v>0</v>
      </c>
      <c r="E17" s="270">
        <f>'Прогнозни разходи без АФ'!E55/1000</f>
        <v>0</v>
      </c>
      <c r="F17" s="270">
        <f>'Прогнозни разходи без АФ'!E58/1000</f>
        <v>0</v>
      </c>
      <c r="G17" s="182">
        <f>'Прогнозни разходи без АФ'!E61/1000</f>
        <v>0</v>
      </c>
      <c r="H17" s="179"/>
      <c r="I17" s="179"/>
      <c r="J17" s="179"/>
    </row>
    <row r="18" spans="1:10" s="180" customFormat="1" ht="12.75" x14ac:dyDescent="0.2">
      <c r="A18" s="302" t="s">
        <v>19</v>
      </c>
      <c r="B18" s="270">
        <f>'Счетоводни отчети 2017-2019'!E77</f>
        <v>0</v>
      </c>
      <c r="C18" s="270">
        <f>'Прогнозна амортизация'!B18/1000</f>
        <v>0</v>
      </c>
      <c r="D18" s="270">
        <f>('Прогнозна амортизация'!C18+'Прогнозна амортизация'!D37)/1000</f>
        <v>0</v>
      </c>
      <c r="E18" s="270">
        <f>('Прогнозна амортизация'!D18+'Прогнозна амортизация'!E37)/1000</f>
        <v>0</v>
      </c>
      <c r="F18" s="270">
        <f>('Прогнозна амортизация'!E18+'Прогнозна амортизация'!F37)/1000</f>
        <v>0</v>
      </c>
      <c r="G18" s="182">
        <f>('Прогнозна амортизация'!F18+'Прогнозна амортизация'!G37)/1000</f>
        <v>0</v>
      </c>
      <c r="H18" s="179"/>
      <c r="I18" s="179"/>
      <c r="J18" s="179"/>
    </row>
    <row r="19" spans="1:10" s="180" customFormat="1" ht="12.75" x14ac:dyDescent="0.2">
      <c r="A19" s="304" t="s">
        <v>20</v>
      </c>
      <c r="B19" s="270"/>
      <c r="C19" s="270"/>
      <c r="D19" s="270">
        <f>('Прогнозна амортизация'!D37)/1000</f>
        <v>0</v>
      </c>
      <c r="E19" s="270">
        <f>('Прогнозна амортизация'!E37)/1000</f>
        <v>0</v>
      </c>
      <c r="F19" s="270">
        <f>('Прогнозна амортизация'!F37)/1000</f>
        <v>0</v>
      </c>
      <c r="G19" s="182">
        <f>('Прогнозна амортизация'!G37)/1000</f>
        <v>0</v>
      </c>
      <c r="H19" s="179"/>
      <c r="I19" s="179"/>
      <c r="J19" s="179"/>
    </row>
    <row r="20" spans="1:10" s="180" customFormat="1" ht="12.75" x14ac:dyDescent="0.2">
      <c r="A20" s="302" t="s">
        <v>21</v>
      </c>
      <c r="B20" s="270">
        <f>'Счетоводни отчети 2017-2019'!E89-'Счетоводни отчети 2017-2019'!E70-'Счетоводни отчети 2017-2019'!E73-'Счетоводни отчети 2017-2019'!E77-'Счетоводни отчети 2017-2019'!E86-'Счетоводни отчети 2017-2019'!E69</f>
        <v>0</v>
      </c>
      <c r="C20" s="270">
        <f>'Прогнозни разходи без АФ'!B31/1000</f>
        <v>0</v>
      </c>
      <c r="D20" s="270">
        <f>'Прогнозни разходи без АФ'!C31/1000</f>
        <v>0</v>
      </c>
      <c r="E20" s="270">
        <f>'Прогнозни разходи без АФ'!D31/1000</f>
        <v>0</v>
      </c>
      <c r="F20" s="270">
        <f>'Прогнозни разходи без АФ'!E31/1000</f>
        <v>0</v>
      </c>
      <c r="G20" s="182">
        <f>'Прогнозни разходи без АФ'!F31/1000</f>
        <v>0</v>
      </c>
      <c r="H20" s="179"/>
      <c r="I20" s="179"/>
      <c r="J20" s="179"/>
    </row>
    <row r="21" spans="1:10" s="180" customFormat="1" ht="12.75" x14ac:dyDescent="0.2">
      <c r="A21" s="294" t="s">
        <v>22</v>
      </c>
      <c r="B21" s="7">
        <f t="shared" ref="B21:G21" si="1">B16+B17+B18+B20</f>
        <v>0</v>
      </c>
      <c r="C21" s="7">
        <f t="shared" si="1"/>
        <v>0</v>
      </c>
      <c r="D21" s="7">
        <f t="shared" si="1"/>
        <v>0</v>
      </c>
      <c r="E21" s="7">
        <f t="shared" si="1"/>
        <v>0</v>
      </c>
      <c r="F21" s="7">
        <f t="shared" si="1"/>
        <v>0</v>
      </c>
      <c r="G21" s="7">
        <f t="shared" si="1"/>
        <v>0</v>
      </c>
      <c r="H21" s="179"/>
      <c r="I21" s="179"/>
      <c r="J21" s="179"/>
    </row>
    <row r="22" spans="1:10" s="180" customFormat="1" ht="25.5" x14ac:dyDescent="0.2">
      <c r="A22" s="306" t="s">
        <v>23</v>
      </c>
      <c r="B22" s="307">
        <f t="shared" ref="B22:G22" si="2">B14-B21+B18</f>
        <v>0</v>
      </c>
      <c r="C22" s="307">
        <f t="shared" si="2"/>
        <v>0</v>
      </c>
      <c r="D22" s="307">
        <f t="shared" si="2"/>
        <v>0</v>
      </c>
      <c r="E22" s="307">
        <f t="shared" si="2"/>
        <v>0</v>
      </c>
      <c r="F22" s="307">
        <f t="shared" si="2"/>
        <v>0</v>
      </c>
      <c r="G22" s="308">
        <f t="shared" si="2"/>
        <v>0</v>
      </c>
      <c r="H22" s="179"/>
      <c r="I22" s="179"/>
      <c r="J22" s="179"/>
    </row>
    <row r="23" spans="1:10" s="180" customFormat="1" ht="12.75" x14ac:dyDescent="0.2">
      <c r="A23" s="294" t="s">
        <v>24</v>
      </c>
      <c r="B23" s="295"/>
      <c r="C23" s="295"/>
      <c r="D23" s="295"/>
      <c r="E23" s="295"/>
      <c r="F23" s="295"/>
      <c r="G23" s="296"/>
      <c r="H23" s="179"/>
      <c r="I23" s="179"/>
      <c r="J23" s="179"/>
    </row>
    <row r="24" spans="1:10" s="180" customFormat="1" ht="12.75" x14ac:dyDescent="0.2">
      <c r="A24" s="302" t="s">
        <v>25</v>
      </c>
      <c r="B24" s="270">
        <f>'Счетоводни отчети 2017-2019'!E83-'Счетоводни отчети 2017-2019'!E84-'Счетоводни отчети 2017-2019'!E85</f>
        <v>0</v>
      </c>
      <c r="C24" s="270">
        <f>('Прогнозни финансови разходи'!E13+'Прогнозни финансови разходи'!C41)/1000</f>
        <v>0</v>
      </c>
      <c r="D24" s="270">
        <f>('Прогнозни финансови разходи'!E14+'Прогнозни финансови разходи'!C42)/1000</f>
        <v>0</v>
      </c>
      <c r="E24" s="270">
        <f>('Прогнозни финансови разходи'!E15+'Прогнозни финансови разходи'!C43)/1000</f>
        <v>0</v>
      </c>
      <c r="F24" s="270">
        <f>('Прогнозни финансови разходи'!E16+'Прогнозни финансови разходи'!C44)/1000</f>
        <v>0</v>
      </c>
      <c r="G24" s="182">
        <f>('Прогнозни финансови разходи'!E17+'Прогнозни финансови разходи'!C45)/1000</f>
        <v>0</v>
      </c>
      <c r="H24" s="179"/>
      <c r="I24" s="179"/>
      <c r="J24" s="179"/>
    </row>
    <row r="25" spans="1:10" s="180" customFormat="1" ht="12.75" x14ac:dyDescent="0.2">
      <c r="A25" s="302" t="s">
        <v>26</v>
      </c>
      <c r="B25" s="270">
        <f>'Счетоводни отчети 2017-2019'!E86-B24</f>
        <v>0</v>
      </c>
      <c r="C25" s="270">
        <f>'Прогнозни финансови разходи'!B68/1000</f>
        <v>0</v>
      </c>
      <c r="D25" s="270">
        <f>'Прогнозни финансови разходи'!C68/1000</f>
        <v>0</v>
      </c>
      <c r="E25" s="270">
        <f>'Прогнозни финансови разходи'!D68/1000</f>
        <v>0</v>
      </c>
      <c r="F25" s="270">
        <f>'Прогнозни финансови разходи'!E68/1000</f>
        <v>0</v>
      </c>
      <c r="G25" s="182">
        <f>'[1]Прогнозни финансови разходи'!F65/1000</f>
        <v>0</v>
      </c>
      <c r="H25" s="179"/>
      <c r="I25" s="179"/>
      <c r="J25" s="179"/>
    </row>
    <row r="26" spans="1:10" s="180" customFormat="1" ht="12.75" x14ac:dyDescent="0.2">
      <c r="A26" s="294" t="s">
        <v>27</v>
      </c>
      <c r="B26" s="7">
        <f t="shared" ref="B26:G26" si="3">B21+B24+B25</f>
        <v>0</v>
      </c>
      <c r="C26" s="7">
        <f t="shared" si="3"/>
        <v>0</v>
      </c>
      <c r="D26" s="7">
        <f t="shared" si="3"/>
        <v>0</v>
      </c>
      <c r="E26" s="7">
        <f t="shared" si="3"/>
        <v>0</v>
      </c>
      <c r="F26" s="7">
        <f t="shared" si="3"/>
        <v>0</v>
      </c>
      <c r="G26" s="7">
        <f t="shared" si="3"/>
        <v>0</v>
      </c>
      <c r="H26" s="179"/>
      <c r="I26" s="179"/>
      <c r="J26" s="179"/>
    </row>
    <row r="27" spans="1:10" s="180" customFormat="1" ht="12.75" x14ac:dyDescent="0.2">
      <c r="A27" s="309" t="s">
        <v>28</v>
      </c>
      <c r="B27" s="307">
        <f t="shared" ref="B27:G27" si="4">B14-B26</f>
        <v>0</v>
      </c>
      <c r="C27" s="307">
        <f t="shared" si="4"/>
        <v>0</v>
      </c>
      <c r="D27" s="307">
        <f t="shared" si="4"/>
        <v>0</v>
      </c>
      <c r="E27" s="307">
        <f t="shared" si="4"/>
        <v>0</v>
      </c>
      <c r="F27" s="307">
        <f t="shared" si="4"/>
        <v>0</v>
      </c>
      <c r="G27" s="308">
        <f t="shared" si="4"/>
        <v>0</v>
      </c>
      <c r="H27" s="179"/>
      <c r="I27" s="179"/>
      <c r="J27" s="179"/>
    </row>
    <row r="28" spans="1:10" s="180" customFormat="1" ht="12.75" x14ac:dyDescent="0.2">
      <c r="A28" s="302" t="s">
        <v>29</v>
      </c>
      <c r="B28" s="270">
        <f>'Счетоводни отчети 2017-2019'!E91+'Счетоводни отчети 2017-2019'!E92</f>
        <v>0</v>
      </c>
      <c r="C28" s="270">
        <f>IF(C27&gt;0,C27*0.1,0)</f>
        <v>0</v>
      </c>
      <c r="D28" s="270">
        <f>IF(D27&gt;0,D27*0.1,0)</f>
        <v>0</v>
      </c>
      <c r="E28" s="270">
        <f>IF(E27&gt;0,E27*0.1,0)</f>
        <v>0</v>
      </c>
      <c r="F28" s="270">
        <f>IF(F27&gt;0,F27*0.1,0)</f>
        <v>0</v>
      </c>
      <c r="G28" s="182">
        <f>IF(G27&gt;0,G27*0.1,0)</f>
        <v>0</v>
      </c>
      <c r="H28" s="179"/>
      <c r="I28" s="179"/>
      <c r="J28" s="179"/>
    </row>
    <row r="29" spans="1:10" s="180" customFormat="1" ht="12.75" x14ac:dyDescent="0.2">
      <c r="A29" s="309" t="s">
        <v>30</v>
      </c>
      <c r="B29" s="310">
        <f t="shared" ref="B29:G29" si="5">B27-B28</f>
        <v>0</v>
      </c>
      <c r="C29" s="310">
        <f t="shared" si="5"/>
        <v>0</v>
      </c>
      <c r="D29" s="310">
        <f t="shared" si="5"/>
        <v>0</v>
      </c>
      <c r="E29" s="310">
        <f t="shared" si="5"/>
        <v>0</v>
      </c>
      <c r="F29" s="310">
        <f t="shared" si="5"/>
        <v>0</v>
      </c>
      <c r="G29" s="310">
        <f t="shared" si="5"/>
        <v>0</v>
      </c>
      <c r="H29" s="179"/>
      <c r="I29" s="179"/>
      <c r="J29" s="179"/>
    </row>
    <row r="30" spans="1:10" s="180" customFormat="1" ht="12.75" x14ac:dyDescent="0.2">
      <c r="A30" s="267"/>
      <c r="B30" s="267"/>
      <c r="C30" s="267"/>
      <c r="D30" s="267"/>
      <c r="E30" s="267"/>
      <c r="F30" s="269"/>
      <c r="G30" s="179"/>
      <c r="H30" s="179"/>
      <c r="I30" s="179"/>
      <c r="J30" s="179"/>
    </row>
    <row r="31" spans="1:10" s="180" customFormat="1" ht="12.75" x14ac:dyDescent="0.2">
      <c r="A31" s="267"/>
      <c r="B31" s="267"/>
      <c r="C31" s="267"/>
      <c r="D31" s="267"/>
      <c r="E31" s="267"/>
      <c r="F31" s="269"/>
      <c r="G31" s="179"/>
      <c r="H31" s="179"/>
      <c r="I31" s="179"/>
      <c r="J31" s="179"/>
    </row>
    <row r="32" spans="1:10" s="180" customFormat="1" ht="12.75" x14ac:dyDescent="0.2">
      <c r="A32" s="267"/>
      <c r="B32" s="267"/>
      <c r="C32" s="267"/>
      <c r="D32" s="267"/>
      <c r="E32" s="267"/>
      <c r="F32" s="269"/>
      <c r="G32" s="179"/>
      <c r="H32" s="179"/>
      <c r="I32" s="179"/>
      <c r="J32" s="179"/>
    </row>
    <row r="33" spans="1:11" s="180" customFormat="1" ht="12.75" x14ac:dyDescent="0.2">
      <c r="A33" s="268" t="s">
        <v>31</v>
      </c>
      <c r="B33" s="267"/>
      <c r="C33" s="267"/>
      <c r="D33" s="267"/>
      <c r="E33" s="267"/>
      <c r="F33" s="271"/>
      <c r="G33" s="179"/>
      <c r="H33" s="179"/>
      <c r="I33" s="179"/>
      <c r="J33" s="179"/>
    </row>
    <row r="34" spans="1:11" s="180" customFormat="1" ht="12.75" x14ac:dyDescent="0.2">
      <c r="A34" s="267"/>
      <c r="B34" s="267"/>
      <c r="C34" s="267"/>
      <c r="D34" s="267"/>
      <c r="E34" s="267"/>
      <c r="F34" s="271"/>
      <c r="G34" s="179"/>
      <c r="H34" s="179"/>
      <c r="I34" s="179"/>
      <c r="J34" s="179"/>
    </row>
    <row r="35" spans="1:11" s="180" customFormat="1" ht="12.75" x14ac:dyDescent="0.2">
      <c r="A35" s="5" t="s">
        <v>32</v>
      </c>
      <c r="B35" s="267"/>
      <c r="C35" s="267"/>
      <c r="D35" s="267"/>
      <c r="E35" s="267"/>
      <c r="F35" s="271"/>
      <c r="G35" s="179"/>
      <c r="H35" s="179"/>
      <c r="I35" s="179"/>
      <c r="J35" s="179"/>
      <c r="K35" s="184"/>
    </row>
    <row r="36" spans="1:11" s="180" customFormat="1" ht="12.75" x14ac:dyDescent="0.2">
      <c r="A36" s="5"/>
      <c r="B36" s="267"/>
      <c r="C36" s="267"/>
      <c r="D36" s="267"/>
      <c r="E36" s="272"/>
      <c r="F36" s="271"/>
      <c r="G36" s="179"/>
      <c r="H36" s="179"/>
      <c r="I36" s="179"/>
      <c r="J36" s="179"/>
      <c r="K36" s="184"/>
    </row>
    <row r="37" spans="1:11" s="180" customFormat="1" ht="12.75" x14ac:dyDescent="0.2">
      <c r="A37" s="5" t="s">
        <v>33</v>
      </c>
      <c r="B37" s="274"/>
      <c r="C37" s="273"/>
      <c r="D37" s="273"/>
      <c r="E37" s="273"/>
      <c r="F37" s="272" t="s">
        <v>34</v>
      </c>
      <c r="G37" s="179"/>
      <c r="H37" s="179"/>
      <c r="I37" s="179"/>
      <c r="J37" s="179"/>
      <c r="K37" s="184"/>
    </row>
    <row r="38" spans="1:11" s="180" customFormat="1" ht="12.75" x14ac:dyDescent="0.2">
      <c r="A38" s="311"/>
      <c r="B38" s="312" t="s">
        <v>35</v>
      </c>
      <c r="C38" s="290" t="s">
        <v>6</v>
      </c>
      <c r="D38" s="290" t="s">
        <v>7</v>
      </c>
      <c r="E38" s="292" t="s">
        <v>8</v>
      </c>
      <c r="F38" s="292" t="s">
        <v>9</v>
      </c>
      <c r="G38" s="179"/>
      <c r="H38" s="179"/>
      <c r="I38" s="179"/>
      <c r="J38" s="179"/>
      <c r="K38" s="184"/>
    </row>
    <row r="39" spans="1:11" s="180" customFormat="1" ht="12.75" x14ac:dyDescent="0.2">
      <c r="A39" s="312">
        <v>1</v>
      </c>
      <c r="B39" s="312">
        <v>2</v>
      </c>
      <c r="C39" s="312">
        <v>4</v>
      </c>
      <c r="D39" s="312">
        <v>5</v>
      </c>
      <c r="E39" s="312">
        <v>6</v>
      </c>
      <c r="F39" s="312">
        <v>7</v>
      </c>
      <c r="G39" s="179"/>
      <c r="H39" s="179"/>
      <c r="I39" s="179"/>
      <c r="J39" s="179"/>
      <c r="K39" s="184"/>
    </row>
    <row r="40" spans="1:11" s="180" customFormat="1" ht="12.75" x14ac:dyDescent="0.2">
      <c r="A40" s="299"/>
      <c r="B40" s="275"/>
      <c r="C40" s="10"/>
      <c r="D40" s="10"/>
      <c r="E40" s="10"/>
      <c r="F40" s="10"/>
      <c r="G40" s="179"/>
      <c r="H40" s="183"/>
      <c r="I40" s="183"/>
      <c r="J40" s="183"/>
      <c r="K40" s="184"/>
    </row>
    <row r="41" spans="1:11" s="180" customFormat="1" ht="12.75" x14ac:dyDescent="0.2">
      <c r="A41" s="294" t="s">
        <v>36</v>
      </c>
      <c r="B41" s="276"/>
      <c r="C41" s="11"/>
      <c r="D41" s="11"/>
      <c r="E41" s="11"/>
      <c r="F41" s="11"/>
      <c r="G41" s="179"/>
      <c r="H41" s="179"/>
      <c r="I41" s="179"/>
      <c r="J41" s="179"/>
    </row>
    <row r="42" spans="1:11" s="180" customFormat="1" ht="12.75" x14ac:dyDescent="0.2">
      <c r="A42" s="302" t="s">
        <v>37</v>
      </c>
      <c r="B42" s="277"/>
      <c r="C42" s="278">
        <f>SUM('Прогнозна амортизация'!B32:B35)/-1000</f>
        <v>0</v>
      </c>
      <c r="D42" s="276" t="s">
        <v>38</v>
      </c>
      <c r="E42" s="276" t="s">
        <v>38</v>
      </c>
      <c r="F42" s="276" t="s">
        <v>38</v>
      </c>
      <c r="G42" s="179"/>
      <c r="H42" s="179"/>
      <c r="I42" s="179"/>
      <c r="J42" s="179"/>
    </row>
    <row r="43" spans="1:11" s="180" customFormat="1" ht="12.75" x14ac:dyDescent="0.2">
      <c r="A43" s="302" t="s">
        <v>39</v>
      </c>
      <c r="B43" s="277"/>
      <c r="C43" s="278">
        <f>'Прогнозна амортизация'!B36/-1000</f>
        <v>0</v>
      </c>
      <c r="D43" s="276" t="s">
        <v>38</v>
      </c>
      <c r="E43" s="276" t="s">
        <v>38</v>
      </c>
      <c r="F43" s="276" t="s">
        <v>38</v>
      </c>
      <c r="G43" s="179"/>
      <c r="H43" s="179"/>
      <c r="I43" s="179"/>
      <c r="J43" s="179"/>
    </row>
    <row r="44" spans="1:11" s="180" customFormat="1" ht="12.75" x14ac:dyDescent="0.2">
      <c r="A44" s="309" t="s">
        <v>40</v>
      </c>
      <c r="B44" s="313">
        <f>SUM(C44:F44)</f>
        <v>0</v>
      </c>
      <c r="C44" s="314">
        <f>C42+C43</f>
        <v>0</v>
      </c>
      <c r="D44" s="315"/>
      <c r="E44" s="315"/>
      <c r="F44" s="315"/>
      <c r="G44" s="179"/>
      <c r="H44" s="179"/>
      <c r="I44" s="179"/>
      <c r="J44" s="179"/>
    </row>
    <row r="45" spans="1:11" s="180" customFormat="1" ht="12.75" x14ac:dyDescent="0.2">
      <c r="A45" s="302"/>
      <c r="B45" s="277"/>
      <c r="C45" s="277"/>
      <c r="D45" s="277"/>
      <c r="E45" s="277"/>
      <c r="F45" s="277"/>
      <c r="G45" s="179"/>
      <c r="H45" s="179"/>
      <c r="I45" s="179"/>
      <c r="J45" s="179"/>
    </row>
    <row r="46" spans="1:11" s="180" customFormat="1" ht="12.75" x14ac:dyDescent="0.2">
      <c r="A46" s="294" t="s">
        <v>16</v>
      </c>
      <c r="B46" s="279"/>
      <c r="C46" s="279"/>
      <c r="D46" s="279"/>
      <c r="E46" s="279"/>
      <c r="F46" s="279"/>
      <c r="G46" s="179"/>
      <c r="H46" s="179"/>
      <c r="I46" s="179"/>
      <c r="J46" s="179"/>
    </row>
    <row r="47" spans="1:11" s="180" customFormat="1" ht="12.75" x14ac:dyDescent="0.2">
      <c r="A47" s="303" t="s">
        <v>41</v>
      </c>
      <c r="B47" s="277"/>
      <c r="C47" s="7">
        <f>('Прогнозни разходи без АФ'!C13/1000)-D16</f>
        <v>0</v>
      </c>
      <c r="D47" s="7">
        <f>('Прогнозни разходи без АФ'!D13/1000)-E16</f>
        <v>0</v>
      </c>
      <c r="E47" s="7">
        <f>('Прогнозни разходи без АФ'!E13/1000)-F16</f>
        <v>0</v>
      </c>
      <c r="F47" s="7">
        <f>('Прогнозни разходи без АФ'!F13/1000)-G16</f>
        <v>0</v>
      </c>
      <c r="G47" s="179"/>
      <c r="H47" s="179"/>
      <c r="I47" s="179"/>
      <c r="J47" s="179"/>
    </row>
    <row r="48" spans="1:11" s="180" customFormat="1" ht="12.75" x14ac:dyDescent="0.2">
      <c r="A48" s="302" t="s">
        <v>42</v>
      </c>
      <c r="B48" s="277"/>
      <c r="C48" s="7">
        <f>('Прогнозни разходи без АФ'!E51/1000)-D17</f>
        <v>0</v>
      </c>
      <c r="D48" s="7">
        <f>('Прогнозни разходи без АФ'!E54/1000)-E17</f>
        <v>0</v>
      </c>
      <c r="E48" s="7">
        <f>('Прогнозни разходи без АФ'!E57/1000)-F17</f>
        <v>0</v>
      </c>
      <c r="F48" s="7">
        <f>('Прогнозни разходи без АФ'!E60/1000)-G17</f>
        <v>0</v>
      </c>
      <c r="G48" s="179"/>
      <c r="H48" s="179"/>
      <c r="I48" s="179"/>
      <c r="J48" s="179"/>
    </row>
    <row r="49" spans="1:10" s="180" customFormat="1" ht="12.75" x14ac:dyDescent="0.2">
      <c r="A49" s="316" t="s">
        <v>43</v>
      </c>
      <c r="B49" s="310">
        <f>SUM(C49:F49)</f>
        <v>0</v>
      </c>
      <c r="C49" s="310">
        <f>SUM(C47:C48)</f>
        <v>0</v>
      </c>
      <c r="D49" s="310">
        <f>SUM(D47:D48)</f>
        <v>0</v>
      </c>
      <c r="E49" s="310">
        <f>SUM(E47:E48)</f>
        <v>0</v>
      </c>
      <c r="F49" s="310">
        <f>SUM(F47:F48)</f>
        <v>0</v>
      </c>
      <c r="G49" s="179"/>
      <c r="H49" s="179"/>
      <c r="I49" s="179"/>
      <c r="J49" s="179"/>
    </row>
    <row r="50" spans="1:10" s="180" customFormat="1" ht="12.75" x14ac:dyDescent="0.2">
      <c r="A50" s="302"/>
      <c r="B50" s="277"/>
      <c r="C50" s="277"/>
      <c r="D50" s="277"/>
      <c r="E50" s="277"/>
      <c r="F50" s="277"/>
      <c r="G50" s="179"/>
      <c r="H50" s="179"/>
      <c r="I50" s="179"/>
      <c r="J50" s="179"/>
    </row>
    <row r="51" spans="1:10" s="180" customFormat="1" ht="12.75" x14ac:dyDescent="0.2">
      <c r="A51" s="294" t="s">
        <v>44</v>
      </c>
      <c r="B51" s="277"/>
      <c r="C51" s="277"/>
      <c r="D51" s="277"/>
      <c r="E51" s="277"/>
      <c r="F51" s="277"/>
      <c r="G51" s="179"/>
      <c r="H51" s="179"/>
      <c r="I51" s="179"/>
      <c r="J51" s="179"/>
    </row>
    <row r="52" spans="1:10" s="180" customFormat="1" ht="12.75" x14ac:dyDescent="0.2">
      <c r="A52" s="302" t="s">
        <v>45</v>
      </c>
      <c r="B52" s="277"/>
      <c r="C52" s="7">
        <f>D10-('Прогнозни приходи'!H22+'Прогнозни приходи'!I22)</f>
        <v>0</v>
      </c>
      <c r="D52" s="7">
        <f>E10-('Прогнозни приходи'!H32+'Прогнозни приходи'!I32)</f>
        <v>0</v>
      </c>
      <c r="E52" s="7">
        <f>F10-('Прогнозни приходи'!H42+'Прогнозни приходи'!I42)</f>
        <v>0</v>
      </c>
      <c r="F52" s="7">
        <f>G10-('Прогнозни приходи'!H52+'Прогнозни приходи'!I52)</f>
        <v>0</v>
      </c>
      <c r="G52" s="179"/>
      <c r="H52" s="179"/>
      <c r="I52" s="179"/>
      <c r="J52" s="179"/>
    </row>
    <row r="53" spans="1:10" s="180" customFormat="1" ht="12.75" x14ac:dyDescent="0.2">
      <c r="A53" s="305" t="s">
        <v>46</v>
      </c>
      <c r="B53" s="277"/>
      <c r="C53" s="277"/>
      <c r="D53" s="277"/>
      <c r="E53" s="277"/>
      <c r="F53" s="7">
        <f>'Прогнозна амортизация'!H37/1000</f>
        <v>0</v>
      </c>
      <c r="G53" s="179"/>
      <c r="H53" s="179"/>
      <c r="I53" s="179"/>
      <c r="J53" s="179"/>
    </row>
    <row r="54" spans="1:10" s="180" customFormat="1" ht="12.75" x14ac:dyDescent="0.2">
      <c r="A54" s="309" t="s">
        <v>47</v>
      </c>
      <c r="B54" s="310">
        <f>SUM(C54:F54)</f>
        <v>0</v>
      </c>
      <c r="C54" s="310">
        <f>SUM(C52:C53)</f>
        <v>0</v>
      </c>
      <c r="D54" s="310">
        <f>D52+D53</f>
        <v>0</v>
      </c>
      <c r="E54" s="310">
        <f>E52+E53</f>
        <v>0</v>
      </c>
      <c r="F54" s="310">
        <f>F52+F53</f>
        <v>0</v>
      </c>
      <c r="G54" s="179"/>
      <c r="H54" s="179"/>
      <c r="I54" s="179"/>
      <c r="J54" s="179"/>
    </row>
    <row r="55" spans="1:10" s="180" customFormat="1" ht="12.75" x14ac:dyDescent="0.2">
      <c r="A55" s="302"/>
      <c r="B55" s="277"/>
      <c r="C55" s="277"/>
      <c r="D55" s="277"/>
      <c r="E55" s="277"/>
      <c r="F55" s="277"/>
      <c r="G55" s="179"/>
      <c r="H55" s="179"/>
      <c r="I55" s="179"/>
      <c r="J55" s="179"/>
    </row>
    <row r="56" spans="1:10" s="180" customFormat="1" ht="12.75" x14ac:dyDescent="0.2">
      <c r="A56" s="309" t="s">
        <v>48</v>
      </c>
      <c r="B56" s="310">
        <f>B44+B49+B54</f>
        <v>0</v>
      </c>
      <c r="C56" s="310">
        <f>C54+C49+C44</f>
        <v>0</v>
      </c>
      <c r="D56" s="310">
        <f>D54+D49+D44</f>
        <v>0</v>
      </c>
      <c r="E56" s="310">
        <f>E54+E49+E44</f>
        <v>0</v>
      </c>
      <c r="F56" s="310">
        <f>F54+F49+F44</f>
        <v>0</v>
      </c>
      <c r="G56" s="179"/>
      <c r="H56" s="179"/>
      <c r="I56" s="179"/>
      <c r="J56" s="179"/>
    </row>
    <row r="57" spans="1:10" s="180" customFormat="1" ht="12.75" x14ac:dyDescent="0.2">
      <c r="A57" s="267"/>
      <c r="B57" s="280"/>
      <c r="C57" s="267"/>
      <c r="D57" s="267"/>
      <c r="E57" s="267"/>
      <c r="F57" s="267"/>
      <c r="G57" s="179"/>
      <c r="H57" s="179"/>
      <c r="I57" s="179"/>
      <c r="J57" s="179"/>
    </row>
    <row r="58" spans="1:10" s="180" customFormat="1" ht="12.75" x14ac:dyDescent="0.2">
      <c r="A58" s="267"/>
      <c r="B58" s="280"/>
      <c r="C58" s="267"/>
      <c r="D58" s="267"/>
      <c r="E58" s="267"/>
      <c r="F58" s="267"/>
      <c r="G58" s="179"/>
      <c r="H58" s="179"/>
      <c r="I58" s="179"/>
      <c r="J58" s="179"/>
    </row>
    <row r="59" spans="1:10" s="180" customFormat="1" ht="12.75" x14ac:dyDescent="0.2">
      <c r="A59" s="317" t="s">
        <v>49</v>
      </c>
      <c r="B59" s="281" t="e">
        <f>ROUND(IRR(C56:F56),6)</f>
        <v>#NUM!</v>
      </c>
      <c r="C59" s="267"/>
      <c r="D59" s="267"/>
      <c r="E59" s="267"/>
      <c r="F59" s="267"/>
      <c r="G59" s="179"/>
      <c r="H59" s="179"/>
      <c r="I59" s="179"/>
      <c r="J59" s="179"/>
    </row>
    <row r="60" spans="1:10" s="180" customFormat="1" ht="12.75" x14ac:dyDescent="0.2">
      <c r="A60" s="282"/>
      <c r="B60" s="283"/>
      <c r="C60" s="267"/>
      <c r="D60" s="267"/>
      <c r="E60" s="267"/>
      <c r="F60" s="267"/>
      <c r="G60" s="179"/>
      <c r="H60" s="179"/>
      <c r="I60" s="179"/>
      <c r="J60" s="179"/>
    </row>
    <row r="61" spans="1:10" s="180" customFormat="1" ht="12.75" x14ac:dyDescent="0.2">
      <c r="A61" s="267"/>
      <c r="B61" s="284"/>
      <c r="C61" s="267"/>
      <c r="D61" s="267"/>
      <c r="E61" s="267"/>
      <c r="F61" s="267"/>
      <c r="G61" s="179"/>
      <c r="H61" s="179"/>
      <c r="I61" s="179"/>
      <c r="J61" s="179"/>
    </row>
    <row r="62" spans="1:10" s="180" customFormat="1" ht="25.5" x14ac:dyDescent="0.2">
      <c r="A62" s="319" t="s">
        <v>466</v>
      </c>
      <c r="B62" s="318" t="s">
        <v>464</v>
      </c>
      <c r="C62" s="318" t="s">
        <v>7</v>
      </c>
      <c r="D62" s="318" t="s">
        <v>8</v>
      </c>
      <c r="E62" s="318" t="s">
        <v>9</v>
      </c>
      <c r="F62" s="318" t="s">
        <v>50</v>
      </c>
      <c r="G62" s="179"/>
      <c r="H62" s="179"/>
      <c r="I62" s="179"/>
      <c r="J62" s="179"/>
    </row>
    <row r="63" spans="1:10" s="180" customFormat="1" ht="12.75" x14ac:dyDescent="0.2">
      <c r="A63" s="319" t="s">
        <v>51</v>
      </c>
      <c r="B63" s="285" t="e">
        <f>ROUND('Счетоводни отчети 2017-2019'!J69/(Персонал!E10+Персонал!E14+Персонал!E17),4)</f>
        <v>#DIV/0!</v>
      </c>
      <c r="C63" s="285" t="e">
        <f>ROUND(E10/'Прогнозни разходи без АФ'!B55,4)</f>
        <v>#DIV/0!</v>
      </c>
      <c r="D63" s="285" t="e">
        <f>ROUND(F10/'Прогнозни разходи без АФ'!B58,4)</f>
        <v>#DIV/0!</v>
      </c>
      <c r="E63" s="285" t="e">
        <f>ROUND(G10/'Прогнозни разходи без АФ'!B61,4)</f>
        <v>#DIV/0!</v>
      </c>
      <c r="F63" s="285" t="e">
        <f>ROUND(AVERAGE(C63:E63),4)</f>
        <v>#DIV/0!</v>
      </c>
      <c r="G63" s="179"/>
      <c r="H63" s="179"/>
      <c r="I63" s="179"/>
      <c r="J63" s="179"/>
    </row>
    <row r="64" spans="1:10" s="180" customFormat="1" ht="12.75" x14ac:dyDescent="0.2">
      <c r="A64" s="319" t="s">
        <v>52</v>
      </c>
      <c r="B64" s="412" t="e">
        <f>ROUND((F63-B63)/B63,6)</f>
        <v>#DIV/0!</v>
      </c>
      <c r="C64" s="413"/>
      <c r="D64" s="413"/>
      <c r="E64" s="413"/>
      <c r="F64" s="414"/>
      <c r="G64" s="179"/>
      <c r="H64" s="179"/>
      <c r="I64" s="179"/>
      <c r="J64" s="179"/>
    </row>
    <row r="65" spans="1:10" s="180" customFormat="1" ht="12.75" x14ac:dyDescent="0.2">
      <c r="A65" s="320"/>
      <c r="B65" s="286"/>
      <c r="C65" s="286"/>
      <c r="D65" s="286"/>
      <c r="E65" s="286"/>
      <c r="F65" s="286"/>
      <c r="G65" s="179"/>
      <c r="H65" s="179"/>
      <c r="I65" s="179"/>
      <c r="J65" s="179"/>
    </row>
    <row r="66" spans="1:10" s="180" customFormat="1" ht="12.75" x14ac:dyDescent="0.2">
      <c r="A66" s="321"/>
      <c r="B66" s="267"/>
      <c r="C66" s="267"/>
      <c r="D66" s="267"/>
      <c r="E66" s="267"/>
      <c r="F66" s="267"/>
      <c r="G66" s="179"/>
      <c r="H66" s="179"/>
      <c r="I66" s="179"/>
      <c r="J66" s="179"/>
    </row>
    <row r="67" spans="1:10" s="180" customFormat="1" ht="25.5" x14ac:dyDescent="0.2">
      <c r="A67" s="319" t="s">
        <v>53</v>
      </c>
      <c r="B67" s="318" t="s">
        <v>464</v>
      </c>
      <c r="C67" s="318" t="s">
        <v>7</v>
      </c>
      <c r="D67" s="318" t="s">
        <v>8</v>
      </c>
      <c r="E67" s="318" t="s">
        <v>9</v>
      </c>
      <c r="F67" s="318" t="s">
        <v>50</v>
      </c>
      <c r="G67" s="179"/>
      <c r="H67" s="179"/>
      <c r="I67" s="179"/>
      <c r="J67" s="179"/>
    </row>
    <row r="68" spans="1:10" s="180" customFormat="1" ht="12.75" x14ac:dyDescent="0.2">
      <c r="A68" s="319" t="s">
        <v>54</v>
      </c>
      <c r="B68" s="287">
        <f>'Счетоводни отчети 2017-2019'!E103</f>
        <v>0</v>
      </c>
      <c r="C68" s="287">
        <f>E11</f>
        <v>0</v>
      </c>
      <c r="D68" s="287">
        <f t="shared" ref="D68:E68" si="6">F11</f>
        <v>0</v>
      </c>
      <c r="E68" s="287">
        <f t="shared" si="6"/>
        <v>0</v>
      </c>
      <c r="F68" s="285">
        <f>ROUND(AVERAGE(C68:E68),4)</f>
        <v>0</v>
      </c>
      <c r="G68" s="179"/>
      <c r="H68" s="179"/>
      <c r="I68" s="179"/>
      <c r="J68" s="179"/>
    </row>
    <row r="69" spans="1:10" s="180" customFormat="1" ht="12.75" x14ac:dyDescent="0.2">
      <c r="A69" s="319" t="s">
        <v>55</v>
      </c>
      <c r="B69" s="415" t="e">
        <f>ROUND((F68-B68)/('Прогнозна амортизация'!B37/1000),6)</f>
        <v>#DIV/0!</v>
      </c>
      <c r="C69" s="416"/>
      <c r="D69" s="416"/>
      <c r="E69" s="416"/>
      <c r="F69" s="417"/>
      <c r="G69" s="179"/>
      <c r="H69" s="179"/>
      <c r="I69" s="179"/>
      <c r="J69" s="179"/>
    </row>
    <row r="70" spans="1:10" s="180" customFormat="1" ht="12.75" x14ac:dyDescent="0.2">
      <c r="A70" s="321"/>
      <c r="B70" s="267"/>
      <c r="C70" s="267"/>
      <c r="D70" s="267"/>
      <c r="E70" s="267"/>
      <c r="F70" s="267"/>
      <c r="G70" s="179"/>
      <c r="H70" s="179"/>
      <c r="I70" s="179"/>
      <c r="J70" s="179"/>
    </row>
    <row r="71" spans="1:10" s="180" customFormat="1" ht="12.75" x14ac:dyDescent="0.2">
      <c r="A71" s="321"/>
      <c r="B71" s="267"/>
      <c r="C71" s="267"/>
      <c r="D71" s="267"/>
      <c r="E71" s="267"/>
      <c r="F71" s="267"/>
      <c r="G71" s="179"/>
      <c r="H71" s="179"/>
      <c r="I71" s="179"/>
      <c r="J71" s="179"/>
    </row>
    <row r="72" spans="1:10" s="180" customFormat="1" ht="25.5" x14ac:dyDescent="0.2">
      <c r="A72" s="319" t="s">
        <v>56</v>
      </c>
      <c r="B72" s="318" t="s">
        <v>464</v>
      </c>
      <c r="C72" s="318" t="s">
        <v>7</v>
      </c>
      <c r="D72" s="318" t="s">
        <v>8</v>
      </c>
      <c r="E72" s="318" t="s">
        <v>9</v>
      </c>
      <c r="F72" s="318" t="s">
        <v>50</v>
      </c>
      <c r="G72" s="179"/>
      <c r="H72" s="179"/>
      <c r="I72" s="179"/>
      <c r="J72" s="179"/>
    </row>
    <row r="73" spans="1:10" s="180" customFormat="1" ht="12.75" x14ac:dyDescent="0.2">
      <c r="A73" s="319" t="s">
        <v>57</v>
      </c>
      <c r="B73" s="288" t="e">
        <f>ROUND('Счетоводни отчети 2017-2019'!J69/'Счетоводни отчети 2017-2019'!E70,4)</f>
        <v>#DIV/0!</v>
      </c>
      <c r="C73" s="288" t="e">
        <f>ROUND(E10/E16,4)</f>
        <v>#DIV/0!</v>
      </c>
      <c r="D73" s="288" t="e">
        <f>ROUND(F10/F16,4)</f>
        <v>#DIV/0!</v>
      </c>
      <c r="E73" s="288" t="e">
        <f>ROUND(G10/G16,4)</f>
        <v>#DIV/0!</v>
      </c>
      <c r="F73" s="288" t="e">
        <f>ROUND(AVERAGE(C73:E73),4)</f>
        <v>#DIV/0!</v>
      </c>
      <c r="G73" s="179"/>
      <c r="H73" s="179"/>
      <c r="I73" s="179"/>
      <c r="J73" s="179"/>
    </row>
    <row r="74" spans="1:10" s="180" customFormat="1" ht="12.75" x14ac:dyDescent="0.2">
      <c r="A74" s="319" t="s">
        <v>58</v>
      </c>
      <c r="B74" s="412" t="e">
        <f>ROUND((F73-B73)/B73,6)</f>
        <v>#DIV/0!</v>
      </c>
      <c r="C74" s="413"/>
      <c r="D74" s="413"/>
      <c r="E74" s="413"/>
      <c r="F74" s="414"/>
      <c r="G74" s="179"/>
      <c r="H74" s="179"/>
      <c r="I74" s="179"/>
      <c r="J74" s="179"/>
    </row>
    <row r="75" spans="1:10" x14ac:dyDescent="0.25">
      <c r="A75" s="289"/>
      <c r="B75" s="289"/>
      <c r="C75" s="289"/>
      <c r="D75" s="289"/>
      <c r="E75" s="289"/>
      <c r="F75" s="289"/>
    </row>
  </sheetData>
  <mergeCells count="3">
    <mergeCell ref="B64:F64"/>
    <mergeCell ref="B69:F69"/>
    <mergeCell ref="B74:F7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8</vt:i4>
      </vt:variant>
    </vt:vector>
  </HeadingPairs>
  <TitlesOfParts>
    <vt:vector size="8" baseType="lpstr">
      <vt:lpstr>Заглавна страница</vt:lpstr>
      <vt:lpstr>Счетоводни отчети 2017-2019</vt:lpstr>
      <vt:lpstr>Персонал</vt:lpstr>
      <vt:lpstr>Прогнозни приходи</vt:lpstr>
      <vt:lpstr>Прогнозни разходи без АФ</vt:lpstr>
      <vt:lpstr>Прогнозна амортизация</vt:lpstr>
      <vt:lpstr>Прогнозни финансови разходи</vt:lpstr>
      <vt:lpstr>Прогнозни ОПР и ОПП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2020-12-03T15:14:40Z</dcterms:modified>
</cp:coreProperties>
</file>